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карточка ТЗ" sheetId="1" state="hidden" r:id="rId1"/>
    <sheet name="ТЗ МТР " sheetId="2" state="visible" r:id="rId2"/>
    <sheet name="справочники" sheetId="3" state="hidden" r:id="rId3"/>
  </sheets>
  <definedNames>
    <definedName name="_xlnm.Print_Area" localSheetId="0">'карточка ТЗ'!$A$1:$E$18</definedName>
    <definedName name="_xlnm.Print_Area" localSheetId="1">'ТЗ МТР '!$A$1:$R$107</definedName>
  </definedNames>
  <calcPr/>
</workbook>
</file>

<file path=xl/sharedStrings.xml><?xml version="1.0" encoding="utf-8"?>
<sst xmlns="http://schemas.openxmlformats.org/spreadsheetml/2006/main" count="167" uniqueCount="167">
  <si>
    <t xml:space="preserve"> ТЕХНИЧЕСКОЕ ЗАДАНИЕ</t>
  </si>
  <si>
    <t xml:space="preserve">на поставку </t>
  </si>
  <si>
    <t>______________________________</t>
  </si>
  <si>
    <t xml:space="preserve">№ п/п</t>
  </si>
  <si>
    <t xml:space="preserve">Перечень основных данных и требований</t>
  </si>
  <si>
    <t xml:space="preserve">Содержание основных данных и требований</t>
  </si>
  <si>
    <t>Заказчик</t>
  </si>
  <si>
    <t xml:space="preserve">Наименование, количество товара (продукции)</t>
  </si>
  <si>
    <t xml:space="preserve">Согласно Приложению № 1 к Техническому заданию</t>
  </si>
  <si>
    <t xml:space="preserve">Техническое описание (функциональные характеристики (потребительские свойства) или качественные характеристики товаров (продукции))</t>
  </si>
  <si>
    <t xml:space="preserve">Место поставки товара (продукции)</t>
  </si>
  <si>
    <t xml:space="preserve">Срок поставки товара (продукции)</t>
  </si>
  <si>
    <t xml:space="preserve">* В случае если требуется товар с указанием конкретного товарного знака без возможности замены на эквивалент, необходимо указать обоснование</t>
  </si>
  <si>
    <t xml:space="preserve">ПРОВЕРКА ЗАПОЛНЕНИЯ</t>
  </si>
  <si>
    <t xml:space="preserve">СПЕЦИФИКАЦИЯ </t>
  </si>
  <si>
    <t xml:space="preserve">HDD диски для СП и ДЗО</t>
  </si>
  <si>
    <t xml:space="preserve">для нужд  </t>
  </si>
  <si>
    <t xml:space="preserve">Наименование товара</t>
  </si>
  <si>
    <t xml:space="preserve">Ед. изм.</t>
  </si>
  <si>
    <t>Количество</t>
  </si>
  <si>
    <t xml:space="preserve">Возможность поставки эквивалентной продукции</t>
  </si>
  <si>
    <t xml:space="preserve">Основание недопустимости  поставки эквивалентной продукции</t>
  </si>
  <si>
    <t xml:space="preserve">Пояснение причин недопустимости поставки эквивалентной продукции</t>
  </si>
  <si>
    <t xml:space="preserve">Техническое описание/артикул (заполняется при необходимости)</t>
  </si>
  <si>
    <t xml:space="preserve">Характеристики товара</t>
  </si>
  <si>
    <t xml:space="preserve">Место получения (Внешняя приемка)</t>
  </si>
  <si>
    <t xml:space="preserve">Место использования (Внутренняя приемка)</t>
  </si>
  <si>
    <t xml:space="preserve">Распределение количества</t>
  </si>
  <si>
    <t xml:space="preserve">Срок поставки</t>
  </si>
  <si>
    <t xml:space="preserve">Наименование параметра</t>
  </si>
  <si>
    <t>Диапазон</t>
  </si>
  <si>
    <t>Значение</t>
  </si>
  <si>
    <t xml:space="preserve">Western Digital Se 4 Тбайт (WD4000F9YZ)</t>
  </si>
  <si>
    <t>шт.</t>
  </si>
  <si>
    <t>да</t>
  </si>
  <si>
    <t xml:space="preserve">б) закупка запасных частей и расходных материалов к машинам и оборудованию, используемых заказчиком, в соответствии с технической документацией на указанные машины и оборудование;</t>
  </si>
  <si>
    <t xml:space="preserve">WD4000F9YZ, либо совместимый аналог</t>
  </si>
  <si>
    <t xml:space="preserve">Объем памяти</t>
  </si>
  <si>
    <t>равно</t>
  </si>
  <si>
    <t xml:space="preserve"> 4 TB</t>
  </si>
  <si>
    <t xml:space="preserve">АГОК  678190 РС(Я), п.Айхал, ул. Корнилова, 3</t>
  </si>
  <si>
    <t>Интерфейс</t>
  </si>
  <si>
    <t xml:space="preserve">SATA 6Gb/s</t>
  </si>
  <si>
    <t>Форм-фактор</t>
  </si>
  <si>
    <t>3.5"</t>
  </si>
  <si>
    <t xml:space="preserve">P10607-001 Накопитель HP G8-G10 1.92-TB 12G MU DS 2.5 vSAS SC SSD</t>
  </si>
  <si>
    <t>нет</t>
  </si>
  <si>
    <t xml:space="preserve">Запчасти к оборудованию HP G8-G10</t>
  </si>
  <si>
    <t>P10607-001</t>
  </si>
  <si>
    <t xml:space="preserve">1.92 TB</t>
  </si>
  <si>
    <t xml:space="preserve">3.5" Western Digital Purple 4 Тб WD43PURZ SATA 6Gb/s (SATA-III)</t>
  </si>
  <si>
    <t>WD43PURZ</t>
  </si>
  <si>
    <t xml:space="preserve">MK000480GWCEV Накопитель HP G8-G10 480-GB 6G 2.5 SATA MU SC SSD</t>
  </si>
  <si>
    <t>MK000480GWCEV</t>
  </si>
  <si>
    <t xml:space="preserve"> 480 GB</t>
  </si>
  <si>
    <t xml:space="preserve">АО ПО "Кристалл" Смоленск 214031, г. Смоленск, ул. Шкадова, 2</t>
  </si>
  <si>
    <t xml:space="preserve">Диск HPE MSA 800GB 12G SAS SFF 2.5 SSD (ST800FM0403) for MSA</t>
  </si>
  <si>
    <t xml:space="preserve">Запчасти к оборудованию HPE MSA 800GB</t>
  </si>
  <si>
    <t>ST800FM0403</t>
  </si>
  <si>
    <t xml:space="preserve">800 GB</t>
  </si>
  <si>
    <t xml:space="preserve">EG001200JWJNQ Жесткий диск HP G8-G10 1.2-TB 12G 10K 2.5 SAS SC</t>
  </si>
  <si>
    <t>EG001200JWJNQ</t>
  </si>
  <si>
    <t xml:space="preserve">1.2 TB</t>
  </si>
  <si>
    <t xml:space="preserve">Жесткий диск Hitachi 600Gb 6G 15K SAS 3.5", HUS156060VLS600, 0B23663</t>
  </si>
  <si>
    <t>HUS156060VLS600</t>
  </si>
  <si>
    <t xml:space="preserve">600 GB</t>
  </si>
  <si>
    <t xml:space="preserve">Жесткий диск Seagate Enterprise NAS ST4000VN0001, 4ТБ, HDD, SATA III, 3.5"</t>
  </si>
  <si>
    <t xml:space="preserve">ST4000VN0001, либо совместимый аналог</t>
  </si>
  <si>
    <t xml:space="preserve">QNASSE128GTMC7-SA2-4, либо аналог (Внутренний SSD Smart Buy 128GB S11 mSata (mini SATA), SATA-III, R/W - 550/450 MB/s, Phison PS3111-S11T, TLC 3D NAND)</t>
  </si>
  <si>
    <t xml:space="preserve">QNASSE128GTMC7, либо совместимый аналог</t>
  </si>
  <si>
    <t xml:space="preserve"> 128 GB</t>
  </si>
  <si>
    <t xml:space="preserve">Интерфейс </t>
  </si>
  <si>
    <t>mSATA</t>
  </si>
  <si>
    <t xml:space="preserve">Тип памяти</t>
  </si>
  <si>
    <t>MLC</t>
  </si>
  <si>
    <t xml:space="preserve">Жесткий диск 765873-001 HPE 2TB 12G SAS 7.2K SFF 512e for gen8/gen9/gen10</t>
  </si>
  <si>
    <t xml:space="preserve">Запчасти к оборудованию HPE 2TB 12G</t>
  </si>
  <si>
    <t>765873-001</t>
  </si>
  <si>
    <t xml:space="preserve"> 2 TB</t>
  </si>
  <si>
    <t xml:space="preserve">АУ Москва АК "АЛРОСА" (ПАО) 115184, г. Москва, Севастопольский проспект д.28. к.1</t>
  </si>
  <si>
    <t xml:space="preserve">Жесткий диск 653955-001 HPE 300GB 6G SAS 10K rpm SFF (2.5-inch) for gen8/gen9/gen10</t>
  </si>
  <si>
    <t xml:space="preserve">Запчасти к оборудованию HPE 300GB 6G</t>
  </si>
  <si>
    <t>653955-001</t>
  </si>
  <si>
    <t xml:space="preserve">300 GB</t>
  </si>
  <si>
    <t xml:space="preserve">Запчасти к оборудованию  HP G8-G10 1.92</t>
  </si>
  <si>
    <t xml:space="preserve">Жесткий диск P09948-001 HPE 800GB 12G SAS 2.5in Write Intensive DS SSD</t>
  </si>
  <si>
    <t xml:space="preserve">Запчасти к оборудованию  HPE 800GB 12G</t>
  </si>
  <si>
    <t>P09948-001</t>
  </si>
  <si>
    <t xml:space="preserve">жесткий диск WD Purple 8ТБ (WD82PURZ)</t>
  </si>
  <si>
    <t xml:space="preserve">WD82PURZ, либо совместимый аналог</t>
  </si>
  <si>
    <t xml:space="preserve">8 TB</t>
  </si>
  <si>
    <t xml:space="preserve">КСК 678174 Республика Саха (Якутия), г. Мирный, Ленинградский пр-кт, д.9 а</t>
  </si>
  <si>
    <t xml:space="preserve">653954-001 Жесткий диск HP 1TB 6G SAS 7.2K rpm SFF (2.5-inch) SC Midline Hard Drive</t>
  </si>
  <si>
    <t xml:space="preserve">Запчасти к оборудованию  HP 1TB 6G</t>
  </si>
  <si>
    <t>653954-001</t>
  </si>
  <si>
    <t xml:space="preserve">1 TB</t>
  </si>
  <si>
    <t xml:space="preserve">МНГОК  678170 РС(Я), г.Мирный, ул.Московская, 3А</t>
  </si>
  <si>
    <t xml:space="preserve">765466-B21 Жесткий диск HP G8-G10 2-TB 12G 7.2K 2.5 SAS SC</t>
  </si>
  <si>
    <t xml:space="preserve">Запчасти к оборудованию  HP G8-G10 2-TB</t>
  </si>
  <si>
    <t>765466-B21</t>
  </si>
  <si>
    <t xml:space="preserve">2 TB</t>
  </si>
  <si>
    <t xml:space="preserve">Жесткий диск 3.5" Western Digital Red Pro 8 Тб WD8003FFBX SATA 6Gb/s (SATA-III)</t>
  </si>
  <si>
    <t xml:space="preserve">WD8003FFBX, либо совместимый аналог</t>
  </si>
  <si>
    <t xml:space="preserve">Объем буфера</t>
  </si>
  <si>
    <t xml:space="preserve">не менее</t>
  </si>
  <si>
    <t>256Мб</t>
  </si>
  <si>
    <t xml:space="preserve">Жесткий диск 3.5" Western Digital Red Pro 4 Тб WD4003FFBX SATA 6Gb/s (SATA-III)</t>
  </si>
  <si>
    <t xml:space="preserve">WD4003FFBX, либо совместимый аналог</t>
  </si>
  <si>
    <t xml:space="preserve">4 TB</t>
  </si>
  <si>
    <t xml:space="preserve">SSD Samsung 1Tb SATA3 (MZ-77E1T0B/AM)</t>
  </si>
  <si>
    <t>MZ-77E1T0B/AM</t>
  </si>
  <si>
    <t xml:space="preserve">ЖЕСТКИЙ ДИСК WESTERN DIGITAL 1TB, WD10EZEX</t>
  </si>
  <si>
    <t xml:space="preserve">WD10EZEX, либо совместимый аналог</t>
  </si>
  <si>
    <t xml:space="preserve">СТАА ЦОД 678174, Республика Саха (Якутия) г. Мирный, Московская улица, 3А</t>
  </si>
  <si>
    <t>64Мб</t>
  </si>
  <si>
    <t xml:space="preserve">Жесткий диск HP 500Gb 6G 7.2K 2.5 SAS SC</t>
  </si>
  <si>
    <t xml:space="preserve">Запчасти к оборудованию  HP 500Gb 6G</t>
  </si>
  <si>
    <t xml:space="preserve">652745-B21 </t>
  </si>
  <si>
    <t xml:space="preserve">500 GB</t>
  </si>
  <si>
    <t xml:space="preserve">Жесткий диск HP 1.2-TB 12G 10K 2.5 DP SAS EG001200JWJNQ</t>
  </si>
  <si>
    <t xml:space="preserve">Запчасти к оборудованию  HP 1.2-TB 12G</t>
  </si>
  <si>
    <t xml:space="preserve">MB8000JFECQ Жесткий диск HP G8-G10 8-TB 12G 7.2K 3.5 SAS SC</t>
  </si>
  <si>
    <t xml:space="preserve">Запчасти к оборудованию  HP G8-G10 8-TB</t>
  </si>
  <si>
    <t>MB8000JFECQ</t>
  </si>
  <si>
    <t xml:space="preserve">УГОК  678188 РС(Я), г.Удачный, Промзона, Центральный Склад</t>
  </si>
  <si>
    <t xml:space="preserve">MM1000JFJTH Жесткий диск HP G8-G10 1-TB 12G 7.2K 2.5 SAS SC</t>
  </si>
  <si>
    <t xml:space="preserve">Запчасти к оборудованию  HP G8-G10</t>
  </si>
  <si>
    <t>MM1000JFJTH</t>
  </si>
  <si>
    <t>ИТОГО</t>
  </si>
  <si>
    <t>Заказчики:</t>
  </si>
  <si>
    <t xml:space="preserve">Ед. изм. параметра:</t>
  </si>
  <si>
    <t xml:space="preserve">Возможность поставки эквивалентной продукции:</t>
  </si>
  <si>
    <t xml:space="preserve">АК "АЛРОСА" (ПАО)</t>
  </si>
  <si>
    <t xml:space="preserve">а) несовместимость товаров, на которые размещаются другие товарные знаки, и необходимость обеспечения взаимодействия таких товаров с товарами, используемыми заказчиком;</t>
  </si>
  <si>
    <t xml:space="preserve">АО "АЛМАЗЫ АНАБАРА"</t>
  </si>
  <si>
    <t xml:space="preserve">не более</t>
  </si>
  <si>
    <t xml:space="preserve">АО "АЛРОСА-ТОРГ"</t>
  </si>
  <si>
    <t xml:space="preserve">в) закупка товаров, необходимых для исполнения государственного или муниципального контракта;</t>
  </si>
  <si>
    <t xml:space="preserve">АО "ВИЛЮЙСКАЯ ГЭС-3"</t>
  </si>
  <si>
    <t xml:space="preserve">в интервале</t>
  </si>
  <si>
    <t xml:space="preserve">г) закупка с указанием конкретных товарных знаков, знаков обслуживания, патентов, полезных моделей, промышленных образцов, места происхождения товара, изготовителя товара, если это предусмотрено условиями международных договоров Российской Федерации или условиями договоров юридических лиц, указанных в части 2 статьи 1 настоящего Федерального закона, в целях исполнения этими юридическими лицами обязательств по заключенным договорам с юридическими лицами, в том числе иностранными юридическими лицами.</t>
  </si>
  <si>
    <t xml:space="preserve">АО "ИННОВАЦИОННЫЙ ЦЕНТР "БУРЕВЕСТНИК"</t>
  </si>
  <si>
    <t xml:space="preserve">АО "ПРОИЗВОДСТВЕННОЕ ОБЪЕДИНЕНИЕ КРИСТАЛЛ"</t>
  </si>
  <si>
    <t xml:space="preserve">АО СУДОХОДНАЯ КОМПАНИЯ "АЛРОСА-ЛЕНА"</t>
  </si>
  <si>
    <t xml:space="preserve">НПФ "АЛМАЗНАЯ ОСЕНЬ"</t>
  </si>
  <si>
    <t xml:space="preserve">ООО "АВИАКОМПАНИЯ АЛРОСА"</t>
  </si>
  <si>
    <t xml:space="preserve">ООО "АЙХАЛТРАНСГАЗ"</t>
  </si>
  <si>
    <t xml:space="preserve">ООО "АЛМАЗДОРТРАНС"</t>
  </si>
  <si>
    <t xml:space="preserve">ООО "АЛМАЗНЫЙ НАУЧНО-ТЕХНОЛОГИЧЕСКИЙ ЦЕНТР"</t>
  </si>
  <si>
    <t xml:space="preserve">ООО "АЛМАЗ-ОХРАНА ЦЕНТР"</t>
  </si>
  <si>
    <t xml:space="preserve">ООО "АЛМАЗ-СЕРВИС"</t>
  </si>
  <si>
    <t xml:space="preserve">ООО "АЛРОСА БИЗНЕС-СЕРВИС"</t>
  </si>
  <si>
    <t xml:space="preserve">ООО "АЛРОСА ИТ"</t>
  </si>
  <si>
    <t xml:space="preserve">ООО "АЛРОСА-ГАЗ"</t>
  </si>
  <si>
    <t xml:space="preserve">ООО "АЛРОСА-ОХРАНА"</t>
  </si>
  <si>
    <t xml:space="preserve">ООО "АЛРОСА-СПЕЦБУРЕНИЕ"</t>
  </si>
  <si>
    <t xml:space="preserve">ООО "АЭРОПОРТ "МИРНЫЙ"</t>
  </si>
  <si>
    <t xml:space="preserve">ООО "БРИЛЛИАНТЫ АЛРОСА"</t>
  </si>
  <si>
    <t xml:space="preserve">ООО "ВЕДОМСТВЕННАЯ ОХРАНА АЛРОСА"</t>
  </si>
  <si>
    <t xml:space="preserve">ООО "ЛЕНСКОЕ ПРЕДПРИЯТИЕ ТЕПЛОВЫХ И ЭЛЕКТРИЧЕСКИХ СЕТЕЙ"</t>
  </si>
  <si>
    <t xml:space="preserve">ООО "ПРЕДПРИЯТИЕ ТЕПЛОВОДОСНАБЖЕНИЯ"</t>
  </si>
  <si>
    <t xml:space="preserve">ООО "ЧАСТНАЯ ОХРАННАЯ ОРГАНИЗАЦИЯ "АЛМАЗ"</t>
  </si>
  <si>
    <t xml:space="preserve">ООО "ЮВЕЛИРНАЯ ГРУППА "АЛРОСА"</t>
  </si>
  <si>
    <t xml:space="preserve">ООО "ЯКУТСКАЯ ГЕНЕРИРУЮЩАЯ КОМПАНИЯ"</t>
  </si>
  <si>
    <t xml:space="preserve">ООО "ЯКУТСКАЯ ЭЛЕКТРОСЕТЕВАЯ КОМПАНИЯ"</t>
  </si>
  <si>
    <t xml:space="preserve">ПАО "СЕВЕРАЛМАЗ"</t>
  </si>
  <si>
    <t xml:space="preserve">Группы компаний АК "АЛРОСА" (ПАО)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</si>
</sst>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8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1.000000"/>
      <color theme="1"/>
      <name val="Times New Roman"/>
    </font>
    <font>
      <b/>
      <sz val="11.000000"/>
      <color indexed="2"/>
      <name val="Calibri"/>
      <scheme val="minor"/>
    </font>
    <font>
      <sz val="14.000000"/>
      <color theme="1"/>
      <name val="Calibri"/>
      <scheme val="minor"/>
    </font>
    <font>
      <sz val="14.000000"/>
      <color theme="1"/>
      <name val="Times New Roman"/>
    </font>
    <font>
      <b/>
      <sz val="16.000000"/>
      <color theme="1"/>
      <name val="Calibri"/>
    </font>
    <font>
      <sz val="16.000000"/>
      <color theme="1"/>
      <name val="Times New Roman"/>
    </font>
    <font>
      <b/>
      <u/>
      <sz val="16.000000"/>
      <color theme="1"/>
      <name val="Calibri"/>
    </font>
    <font>
      <sz val="12.000000"/>
      <color indexed="2"/>
      <name val="Calibri"/>
      <scheme val="minor"/>
    </font>
    <font>
      <sz val="11.000000"/>
      <color theme="1"/>
      <name val="Calibri"/>
    </font>
    <font>
      <b/>
      <sz val="14.000000"/>
      <color theme="1"/>
      <name val="Calibri"/>
    </font>
    <font>
      <sz val="12.000000"/>
      <color theme="1"/>
      <name val="Times New Roman"/>
    </font>
    <font>
      <b/>
      <sz val="11.000000"/>
      <color theme="1"/>
      <name val="Calibri"/>
    </font>
    <font>
      <sz val="12.000000"/>
      <color theme="1"/>
      <name val="Calibri"/>
      <scheme val="minor"/>
    </font>
    <font>
      <sz val="10.000000"/>
      <color theme="1"/>
      <name val="Calibri"/>
    </font>
    <font>
      <b/>
      <sz val="12.000000"/>
      <color theme="1"/>
      <name val="Calibri"/>
      <scheme val="minor"/>
    </font>
    <font>
      <b/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 wrapText="1"/>
    </xf>
    <xf fontId="1" fillId="0" borderId="0" numFmtId="0" xfId="0" applyFont="1" applyAlignment="1">
      <alignment horizontal="center" wrapText="1"/>
    </xf>
    <xf fontId="0" fillId="0" borderId="0" numFmtId="0" xfId="0" applyAlignment="1">
      <alignment wrapText="1"/>
    </xf>
    <xf fontId="1" fillId="0" borderId="0" numFmtId="0" xfId="0" applyFont="1" applyAlignment="1">
      <alignment horizontal="right"/>
    </xf>
    <xf fontId="2" fillId="0" borderId="1" numFmtId="0" xfId="0" applyFont="1" applyBorder="1" applyAlignment="1">
      <alignment horizontal="center" vertical="center" wrapText="1"/>
    </xf>
    <xf fontId="1" fillId="0" borderId="1" numFmtId="0" xfId="0" applyFont="1" applyBorder="1"/>
    <xf fontId="1" fillId="0" borderId="1" numFmtId="0" xfId="0" applyFont="1" applyBorder="1" applyAlignment="1">
      <alignment wrapText="1"/>
    </xf>
    <xf fontId="1" fillId="2" borderId="0" numFmtId="0" xfId="0" applyFont="1" applyFill="1"/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3" numFmtId="0" xfId="0" applyFont="1" applyBorder="1"/>
    <xf fontId="1" fillId="0" borderId="3" numFmtId="0" xfId="0" applyFont="1" applyBorder="1" applyAlignment="1">
      <alignment horizontal="right"/>
    </xf>
    <xf fontId="1" fillId="0" borderId="4" numFmtId="0" xfId="0" applyFont="1" applyBorder="1" applyAlignment="1">
      <alignment horizontal="right"/>
    </xf>
    <xf fontId="1" fillId="2" borderId="0" numFmtId="0" xfId="0" applyFont="1" applyFill="1" applyAlignment="1">
      <alignment horizontal="right"/>
    </xf>
    <xf fontId="1" fillId="0" borderId="5" numFmtId="0" xfId="0" applyFont="1" applyBorder="1" applyAlignment="1">
      <alignment horizontal="center"/>
    </xf>
    <xf fontId="1" fillId="0" borderId="0" numFmtId="0" xfId="0" applyFont="1" applyAlignment="1">
      <alignment horizontal="center"/>
    </xf>
    <xf fontId="1" fillId="0" borderId="6" numFmtId="0" xfId="0" applyFont="1" applyBorder="1" applyAlignment="1">
      <alignment horizontal="right"/>
    </xf>
    <xf fontId="3" fillId="2" borderId="0" numFmtId="0" xfId="0" applyFont="1" applyFill="1" applyAlignment="1">
      <alignment horizontal="center" vertical="center" wrapText="1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/>
    </xf>
    <xf fontId="4" fillId="0" borderId="6" numFmtId="0" xfId="0" applyFont="1" applyBorder="1"/>
    <xf fontId="4" fillId="2" borderId="0" numFmtId="0" xfId="0" applyFont="1" applyFill="1"/>
    <xf fontId="7" fillId="0" borderId="0" numFmtId="0" xfId="0" applyFont="1"/>
    <xf fontId="6" fillId="0" borderId="0" numFmtId="0" xfId="0" applyFont="1"/>
    <xf fontId="6" fillId="0" borderId="0" numFmtId="0" xfId="0" applyFont="1" applyAlignment="1">
      <alignment horizontal="right"/>
    </xf>
    <xf fontId="8" fillId="0" borderId="0" numFmtId="0" xfId="0" applyFont="1"/>
    <xf fontId="1" fillId="0" borderId="6" numFmtId="0" xfId="0" applyFont="1" applyBorder="1"/>
    <xf fontId="3" fillId="0" borderId="0" numFmtId="0" xfId="0" applyFont="1"/>
    <xf fontId="9" fillId="2" borderId="0" numFmtId="0" xfId="0" applyFont="1" applyFill="1" applyAlignment="1">
      <alignment horizontal="center" vertical="center" wrapText="1"/>
    </xf>
    <xf fontId="10" fillId="0" borderId="5" numFmtId="0" xfId="0" applyFont="1" applyBorder="1"/>
    <xf fontId="10" fillId="0" borderId="0" numFmtId="0" xfId="0" applyFont="1"/>
    <xf fontId="10" fillId="0" borderId="7" numFmtId="0" xfId="0" applyFont="1" applyBorder="1"/>
    <xf fontId="10" fillId="0" borderId="8" numFmtId="0" xfId="0" applyFont="1" applyBorder="1"/>
    <xf fontId="11" fillId="0" borderId="0" numFmtId="0" xfId="0" applyFont="1" applyAlignment="1">
      <alignment horizontal="right"/>
    </xf>
    <xf fontId="11" fillId="0" borderId="8" numFmtId="0" xfId="0" applyFont="1" applyBorder="1" applyAlignment="1">
      <alignment horizontal="right"/>
    </xf>
    <xf fontId="11" fillId="0" borderId="9" numFmtId="0" xfId="0" applyFont="1" applyBorder="1" applyAlignment="1">
      <alignment horizontal="center"/>
    </xf>
    <xf fontId="12" fillId="2" borderId="0" numFmtId="0" xfId="0" applyFont="1" applyFill="1"/>
    <xf fontId="13" fillId="0" borderId="10" numFmtId="0" xfId="0" applyFont="1" applyBorder="1" applyAlignment="1">
      <alignment horizontal="center" vertical="center" wrapText="1"/>
    </xf>
    <xf fontId="13" fillId="0" borderId="11" numFmtId="0" xfId="0" applyFont="1" applyBorder="1" applyAlignment="1">
      <alignment horizontal="center" vertical="center" wrapText="1"/>
    </xf>
    <xf fontId="13" fillId="0" borderId="12" numFmtId="0" xfId="0" applyFont="1" applyBorder="1" applyAlignment="1">
      <alignment horizontal="center" vertical="center" wrapText="1"/>
    </xf>
    <xf fontId="13" fillId="0" borderId="13" numFmtId="0" xfId="0" applyFont="1" applyBorder="1" applyAlignment="1">
      <alignment horizontal="center" vertical="center" wrapText="1"/>
    </xf>
    <xf fontId="13" fillId="0" borderId="14" numFmtId="0" xfId="0" applyFont="1" applyBorder="1" applyAlignment="1">
      <alignment horizontal="center" vertical="center" wrapText="1"/>
    </xf>
    <xf fontId="13" fillId="0" borderId="15" numFmtId="0" xfId="0" applyFont="1" applyBorder="1" applyAlignment="1">
      <alignment horizontal="center" vertical="center" wrapText="1"/>
    </xf>
    <xf fontId="13" fillId="0" borderId="16" numFmtId="0" xfId="0" applyFont="1" applyBorder="1" applyAlignment="1">
      <alignment horizontal="center" vertical="center" wrapText="1"/>
    </xf>
    <xf fontId="13" fillId="0" borderId="17" numFmtId="0" xfId="0" applyFont="1" applyBorder="1" applyAlignment="1">
      <alignment horizontal="center" vertical="center" wrapText="1"/>
    </xf>
    <xf fontId="13" fillId="0" borderId="18" numFmtId="0" xfId="0" applyFont="1" applyBorder="1" applyAlignment="1">
      <alignment horizontal="center" vertical="center" wrapText="1"/>
    </xf>
    <xf fontId="13" fillId="0" borderId="19" numFmtId="0" xfId="0" applyFont="1" applyBorder="1" applyAlignment="1">
      <alignment horizontal="center" vertical="center" wrapText="1"/>
    </xf>
    <xf fontId="13" fillId="0" borderId="20" numFmtId="0" xfId="0" applyFont="1" applyBorder="1" applyAlignment="1">
      <alignment horizontal="center" vertical="center" wrapText="1"/>
    </xf>
    <xf fontId="13" fillId="0" borderId="21" numFmtId="0" xfId="0" applyFont="1" applyBorder="1" applyAlignment="1">
      <alignment horizontal="center" vertical="center" wrapText="1"/>
    </xf>
    <xf fontId="13" fillId="0" borderId="22" numFmtId="0" xfId="0" applyFont="1" applyBorder="1" applyAlignment="1">
      <alignment horizontal="center" vertical="center" wrapText="1"/>
    </xf>
    <xf fontId="14" fillId="2" borderId="0" numFmtId="0" xfId="0" applyFont="1" applyFill="1"/>
    <xf fontId="13" fillId="0" borderId="23" numFmtId="0" xfId="0" applyFont="1" applyBorder="1" applyAlignment="1">
      <alignment horizontal="center" vertical="center" wrapText="1"/>
    </xf>
    <xf fontId="10" fillId="0" borderId="24" numFmtId="0" xfId="0" applyFont="1" applyBorder="1" applyAlignment="1">
      <alignment horizontal="center" vertical="center" wrapText="1"/>
    </xf>
    <xf fontId="10" fillId="0" borderId="25" numFmtId="0" xfId="0" applyFont="1" applyBorder="1" applyAlignment="1">
      <alignment horizontal="center" vertical="center" wrapText="1"/>
    </xf>
    <xf fontId="10" fillId="0" borderId="23" numFmtId="0" xfId="0" applyFont="1" applyBorder="1" applyAlignment="1">
      <alignment horizontal="center" vertical="center" wrapText="1"/>
    </xf>
    <xf fontId="0" fillId="0" borderId="25" numFmtId="0" xfId="0" applyBorder="1" applyAlignment="1">
      <alignment horizontal="center"/>
    </xf>
    <xf fontId="10" fillId="0" borderId="14" numFmtId="0" xfId="0" applyFont="1" applyBorder="1" applyAlignment="1">
      <alignment horizontal="left" vertical="center" wrapText="1"/>
    </xf>
    <xf fontId="15" fillId="0" borderId="11" numFmtId="0" xfId="0" applyFont="1" applyBorder="1" applyAlignment="1">
      <alignment horizontal="center" vertical="center" wrapText="1"/>
    </xf>
    <xf fontId="15" fillId="0" borderId="13" numFmtId="0" xfId="0" applyFont="1" applyBorder="1" applyAlignment="1">
      <alignment horizontal="center" vertical="center" wrapText="1"/>
    </xf>
    <xf fontId="10" fillId="0" borderId="14" numFmtId="0" xfId="0" applyFont="1" applyBorder="1" applyAlignment="1">
      <alignment horizontal="center" vertical="center" wrapText="1"/>
    </xf>
    <xf fontId="10" fillId="0" borderId="13" numFmtId="0" xfId="0" applyFont="1" applyBorder="1" applyAlignment="1">
      <alignment horizontal="center" vertical="center" wrapText="1"/>
    </xf>
    <xf fontId="13" fillId="0" borderId="26" numFmtId="0" xfId="0" applyFont="1" applyBorder="1" applyAlignment="1">
      <alignment horizontal="center" vertical="center" wrapText="1"/>
    </xf>
    <xf fontId="10" fillId="0" borderId="27" numFmtId="0" xfId="0" applyFont="1" applyBorder="1" applyAlignment="1">
      <alignment horizontal="center" vertical="center" wrapText="1"/>
    </xf>
    <xf fontId="10" fillId="0" borderId="28" numFmtId="0" xfId="0" applyFont="1" applyBorder="1" applyAlignment="1">
      <alignment horizontal="center" vertical="center" wrapText="1"/>
    </xf>
    <xf fontId="10" fillId="0" borderId="26" numFmtId="0" xfId="0" applyFont="1" applyBorder="1" applyAlignment="1">
      <alignment horizontal="center" vertical="center" wrapText="1"/>
    </xf>
    <xf fontId="0" fillId="0" borderId="28" numFmtId="0" xfId="0" applyBorder="1" applyAlignment="1">
      <alignment horizontal="center"/>
    </xf>
    <xf fontId="15" fillId="0" borderId="1" numFmtId="0" xfId="0" applyFont="1" applyBorder="1" applyAlignment="1">
      <alignment vertical="center" wrapText="1"/>
    </xf>
    <xf fontId="15" fillId="0" borderId="1" numFmtId="0" xfId="0" applyFont="1" applyBorder="1" applyAlignment="1">
      <alignment horizontal="center" vertical="center" wrapText="1"/>
    </xf>
    <xf fontId="15" fillId="0" borderId="29" numFmtId="0" xfId="0" applyFont="1" applyBorder="1" applyAlignment="1">
      <alignment horizontal="center" vertical="center" wrapText="1"/>
    </xf>
    <xf fontId="10" fillId="0" borderId="30" numFmtId="0" xfId="0" applyFont="1" applyBorder="1" applyAlignment="1">
      <alignment horizontal="center" vertical="center" wrapText="1"/>
    </xf>
    <xf fontId="10" fillId="0" borderId="29" numFmtId="0" xfId="0" applyFont="1" applyBorder="1" applyAlignment="1">
      <alignment horizontal="center" vertical="center" wrapText="1"/>
    </xf>
    <xf fontId="13" fillId="0" borderId="31" numFmtId="0" xfId="0" applyFont="1" applyBorder="1" applyAlignment="1">
      <alignment horizontal="center" vertical="center" wrapText="1"/>
    </xf>
    <xf fontId="10" fillId="0" borderId="32" numFmtId="0" xfId="0" applyFont="1" applyBorder="1" applyAlignment="1">
      <alignment horizontal="center" vertical="center" wrapText="1"/>
    </xf>
    <xf fontId="10" fillId="0" borderId="33" numFmtId="0" xfId="0" applyFont="1" applyBorder="1" applyAlignment="1">
      <alignment horizontal="center" vertical="center" wrapText="1"/>
    </xf>
    <xf fontId="10" fillId="0" borderId="31" numFmtId="0" xfId="0" applyFont="1" applyBorder="1" applyAlignment="1">
      <alignment horizontal="center" vertical="center" wrapText="1"/>
    </xf>
    <xf fontId="0" fillId="0" borderId="33" numFmtId="0" xfId="0" applyBorder="1" applyAlignment="1">
      <alignment horizontal="center"/>
    </xf>
    <xf fontId="15" fillId="0" borderId="16" numFmtId="0" xfId="0" applyFont="1" applyBorder="1" applyAlignment="1">
      <alignment vertical="center" wrapText="1"/>
    </xf>
    <xf fontId="15" fillId="0" borderId="16" numFmtId="0" xfId="0" applyFont="1" applyBorder="1" applyAlignment="1">
      <alignment horizontal="center" vertical="center" wrapText="1"/>
    </xf>
    <xf fontId="15" fillId="0" borderId="18" numFmtId="0" xfId="0" applyFont="1" applyBorder="1" applyAlignment="1">
      <alignment horizontal="center" vertical="center" wrapText="1"/>
    </xf>
    <xf fontId="10" fillId="0" borderId="19" numFmtId="0" xfId="0" applyFont="1" applyBorder="1" applyAlignment="1">
      <alignment horizontal="center" vertical="center" wrapText="1"/>
    </xf>
    <xf fontId="10" fillId="0" borderId="18" numFmtId="0" xfId="0" applyFont="1" applyBorder="1" applyAlignment="1">
      <alignment horizontal="center" vertical="center" wrapText="1"/>
    </xf>
    <xf fontId="0" fillId="0" borderId="25" numFmtId="0" xfId="0" applyBorder="1" applyAlignment="1">
      <alignment horizontal="center" wrapText="1"/>
    </xf>
    <xf fontId="15" fillId="0" borderId="34" numFmtId="0" xfId="0" applyFont="1" applyBorder="1" applyAlignment="1">
      <alignment horizontal="center" vertical="center" wrapText="1"/>
    </xf>
    <xf fontId="0" fillId="0" borderId="28" numFmtId="0" xfId="0" applyBorder="1" applyAlignment="1">
      <alignment horizontal="center" wrapText="1"/>
    </xf>
    <xf fontId="0" fillId="0" borderId="33" numFmtId="0" xfId="0" applyBorder="1" applyAlignment="1">
      <alignment horizontal="center" wrapText="1"/>
    </xf>
    <xf fontId="15" fillId="0" borderId="21" numFmtId="0" xfId="0" applyFont="1" applyBorder="1" applyAlignment="1">
      <alignment vertical="center" wrapText="1"/>
    </xf>
    <xf fontId="15" fillId="0" borderId="21" numFmtId="0" xfId="0" applyFont="1" applyBorder="1" applyAlignment="1">
      <alignment horizontal="center" vertical="center" wrapText="1"/>
    </xf>
    <xf fontId="15" fillId="0" borderId="22" numFmtId="0" xfId="0" applyFont="1" applyBorder="1" applyAlignment="1">
      <alignment horizontal="center" vertical="center" wrapText="1"/>
    </xf>
    <xf fontId="10" fillId="0" borderId="14" numFmtId="0" xfId="0" applyFont="1" applyBorder="1" applyAlignment="1">
      <alignment horizontal="center" vertical="top" wrapText="1"/>
    </xf>
    <xf fontId="10" fillId="0" borderId="24" numFmtId="0" xfId="0" applyFont="1" applyBorder="1" applyAlignment="1">
      <alignment horizontal="center" vertical="top" wrapText="1"/>
    </xf>
    <xf fontId="10" fillId="0" borderId="27" numFmtId="0" xfId="0" applyFont="1" applyBorder="1" applyAlignment="1">
      <alignment horizontal="center" vertical="top" wrapText="1"/>
    </xf>
    <xf fontId="10" fillId="0" borderId="32" numFmtId="0" xfId="0" applyFont="1" applyBorder="1" applyAlignment="1">
      <alignment horizontal="center" vertical="top" wrapText="1"/>
    </xf>
    <xf fontId="10" fillId="0" borderId="1" numFmtId="0" xfId="0" applyFont="1" applyBorder="1" applyAlignment="1">
      <alignment horizontal="center" vertical="center" wrapText="1"/>
    </xf>
    <xf fontId="10" fillId="0" borderId="16" numFmtId="0" xfId="0" applyFont="1" applyBorder="1" applyAlignment="1">
      <alignment horizontal="center" vertical="center" wrapText="1"/>
    </xf>
    <xf fontId="14" fillId="0" borderId="0" numFmtId="0" xfId="0" applyFont="1"/>
    <xf fontId="16" fillId="0" borderId="35" numFmtId="0" xfId="0" applyFont="1" applyBorder="1" applyAlignment="1">
      <alignment horizontal="center" vertical="center"/>
    </xf>
    <xf fontId="16" fillId="0" borderId="36" numFmtId="0" xfId="0" applyFont="1" applyBorder="1" applyAlignment="1">
      <alignment horizontal="center" vertical="center"/>
    </xf>
    <xf fontId="16" fillId="0" borderId="37" numFmtId="0" xfId="0" applyFont="1" applyBorder="1" applyAlignment="1">
      <alignment horizontal="center" vertical="center"/>
    </xf>
    <xf fontId="16" fillId="0" borderId="38" numFmtId="0" xfId="0" applyFont="1" applyBorder="1" applyAlignment="1">
      <alignment horizontal="center" vertical="center"/>
    </xf>
    <xf fontId="16" fillId="0" borderId="39" numFmtId="0" xfId="0" applyFont="1" applyBorder="1" applyAlignment="1">
      <alignment horizontal="center" vertical="center"/>
    </xf>
    <xf fontId="16" fillId="0" borderId="40" numFmtId="0" xfId="0" applyFont="1" applyBorder="1" applyAlignment="1">
      <alignment horizontal="center" vertical="center"/>
    </xf>
    <xf fontId="0" fillId="2" borderId="0" numFmtId="0" xfId="0" applyFill="1"/>
    <xf fontId="0" fillId="0" borderId="0" numFmtId="0" xfId="0" applyAlignment="1">
      <alignment horizontal="center" vertical="center"/>
    </xf>
    <xf fontId="17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50800</xdr:colOff>
      <xdr:row>1</xdr:row>
      <xdr:rowOff>25400</xdr:rowOff>
    </xdr:from>
    <xdr:to>
      <xdr:col>2</xdr:col>
      <xdr:colOff>1320800</xdr:colOff>
      <xdr:row>2</xdr:row>
      <xdr:rowOff>149555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06400" y="203200"/>
          <a:ext cx="1879600" cy="301955"/>
        </a:xfrm>
        <a:prstGeom prst="rect">
          <a:avLst/>
        </a:prstGeom>
        <a:noFill/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zoomScale="100" workbookViewId="0">
      <selection activeCell="D10" activeCellId="0" sqref="D10"/>
    </sheetView>
  </sheetViews>
  <sheetFormatPr defaultRowHeight="14.25"/>
  <cols>
    <col customWidth="1" min="1" max="1" width="6"/>
    <col customWidth="1" min="2" max="2" style="1" width="6.7109375"/>
    <col customWidth="1" min="3" max="3" style="1" width="31.28515625"/>
    <col customWidth="1" min="4" max="4" style="1" width="43"/>
    <col customWidth="1" min="5" max="5" width="6.28515625"/>
  </cols>
  <sheetData>
    <row r="2">
      <c r="B2" s="2" t="s">
        <v>0</v>
      </c>
      <c r="C2" s="3"/>
      <c r="D2" s="3"/>
      <c r="E2" s="4"/>
      <c r="F2" s="4"/>
      <c r="G2" s="4"/>
    </row>
    <row r="3">
      <c r="C3" s="5" t="s">
        <v>1</v>
      </c>
      <c r="D3" s="1" t="s">
        <v>2</v>
      </c>
    </row>
    <row r="5" ht="28.5">
      <c r="B5" s="6" t="s">
        <v>3</v>
      </c>
      <c r="C5" s="6" t="s">
        <v>4</v>
      </c>
      <c r="D5" s="6" t="s">
        <v>5</v>
      </c>
    </row>
    <row r="6">
      <c r="B6" s="7">
        <v>1</v>
      </c>
      <c r="C6" s="7" t="s">
        <v>6</v>
      </c>
      <c r="D6" s="7"/>
    </row>
    <row r="7" ht="28.5">
      <c r="B7" s="7">
        <v>2</v>
      </c>
      <c r="C7" s="8" t="s">
        <v>7</v>
      </c>
      <c r="D7" s="8" t="s">
        <v>8</v>
      </c>
    </row>
    <row r="8" ht="85.5">
      <c r="B8" s="7">
        <v>3</v>
      </c>
      <c r="C8" s="8" t="s">
        <v>9</v>
      </c>
      <c r="D8" s="8" t="s">
        <v>8</v>
      </c>
    </row>
    <row r="9" ht="28.5">
      <c r="B9" s="7">
        <v>4</v>
      </c>
      <c r="C9" s="8" t="s">
        <v>10</v>
      </c>
      <c r="D9" s="8" t="s">
        <v>8</v>
      </c>
    </row>
    <row r="10" ht="28.5">
      <c r="B10" s="7">
        <v>5</v>
      </c>
      <c r="C10" s="8" t="s">
        <v>11</v>
      </c>
      <c r="D10" s="8" t="s">
        <v>8</v>
      </c>
    </row>
    <row r="11">
      <c r="B11" s="7">
        <v>6</v>
      </c>
      <c r="C11" s="8"/>
      <c r="D11" s="7"/>
    </row>
    <row r="12">
      <c r="B12" s="7">
        <v>7</v>
      </c>
      <c r="C12" s="8"/>
      <c r="D12" s="7"/>
    </row>
    <row r="13">
      <c r="B13" s="7">
        <v>8</v>
      </c>
      <c r="C13" s="8"/>
      <c r="D13" s="7"/>
    </row>
    <row r="14">
      <c r="B14" s="7">
        <v>9</v>
      </c>
      <c r="C14" s="8"/>
      <c r="D14" s="7"/>
    </row>
    <row r="15">
      <c r="B15" s="7">
        <v>10</v>
      </c>
      <c r="C15" s="8"/>
      <c r="D15" s="7"/>
    </row>
    <row r="18">
      <c r="B18" s="1" t="s">
        <v>12</v>
      </c>
    </row>
  </sheetData>
  <mergeCells count="1">
    <mergeCell ref="B2:D2"/>
  </mergeCells>
  <dataValidations count="1" disablePrompts="0">
    <dataValidation sqref="D6" type="list" allowBlank="1" errorStyle="stop" imeMode="noControl" operator="between" showDropDown="0" showErrorMessage="1" showInputMessage="1">
      <formula1>справочники!$B$4:$B$32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8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28" zoomScale="85" workbookViewId="0">
      <selection activeCell="G25" activeCellId="0" sqref="G25:G28"/>
    </sheetView>
  </sheetViews>
  <sheetFormatPr defaultRowHeight="14.25"/>
  <cols>
    <col customWidth="1" min="1" max="1" style="1" width="5.140625"/>
    <col min="2" max="2" style="1" width="8.85546875"/>
    <col customWidth="1" min="3" max="3" style="1" width="26.28515625"/>
    <col customWidth="1" min="4" max="4" style="1" width="13"/>
    <col customWidth="1" min="5" max="7" style="1" width="16.140625"/>
    <col customWidth="1" min="8" max="8" style="1" width="17.42578125"/>
    <col customWidth="1" min="9" max="9" style="1" width="20.5703125"/>
    <col customWidth="1" min="10" max="10" style="1" width="18.42578125"/>
    <col customWidth="1" min="11" max="11" style="1" width="21"/>
    <col customWidth="1" min="12" max="12" style="1" width="14.7109375"/>
    <col customWidth="1" min="13" max="14" style="1" width="31.7109375"/>
    <col customWidth="1" min="15" max="15" style="1" width="17.28515625"/>
    <col customWidth="1" min="16" max="16" style="1" width="25.5703125"/>
    <col customWidth="1" min="17" max="17" width="21.5703125"/>
    <col customWidth="1" min="18" max="18" style="9" width="29"/>
    <col min="19" max="21" style="1" width="8.85546875"/>
  </cols>
  <sheetData>
    <row r="1">
      <c r="B1" s="10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4"/>
      <c r="R1" s="15"/>
    </row>
    <row r="2">
      <c r="B2" s="16"/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"/>
      <c r="P2" s="18"/>
      <c r="R2" s="19" t="s">
        <v>13</v>
      </c>
    </row>
    <row r="3" s="20" customFormat="1" ht="21">
      <c r="A3" s="21"/>
      <c r="B3" s="16"/>
      <c r="C3" s="17"/>
      <c r="D3" s="22" t="s">
        <v>14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0"/>
      <c r="P3" s="23"/>
      <c r="R3" s="24"/>
      <c r="S3" s="21"/>
      <c r="T3" s="21"/>
      <c r="U3" s="21"/>
    </row>
    <row r="4" ht="21">
      <c r="B4" s="16"/>
      <c r="C4" s="17"/>
      <c r="D4" s="25"/>
      <c r="E4" s="26"/>
      <c r="F4" s="26"/>
      <c r="G4" s="26"/>
      <c r="H4" s="26"/>
      <c r="I4" s="26"/>
      <c r="J4" s="27" t="s">
        <v>1</v>
      </c>
      <c r="K4" s="28" t="s">
        <v>15</v>
      </c>
      <c r="L4" s="26"/>
      <c r="M4" s="26"/>
      <c r="N4" s="26"/>
      <c r="O4" s="1"/>
      <c r="P4" s="29"/>
      <c r="Q4" s="30" t="str">
        <f t="shared" ref="Q4:Q24" si="0">IF(R4="","","ВНИМАНИЕ, ОШИБКА!")</f>
        <v/>
      </c>
      <c r="R4" s="31" t="str">
        <f>IF(K4="","заполните предмет закупки в ячейке K4","")</f>
        <v/>
      </c>
    </row>
    <row r="5" ht="33">
      <c r="B5" s="32"/>
      <c r="C5" s="33"/>
      <c r="D5" s="27"/>
      <c r="E5" s="27"/>
      <c r="F5" s="27"/>
      <c r="G5" s="27"/>
      <c r="H5" s="27"/>
      <c r="I5" s="27"/>
      <c r="J5" s="27" t="s">
        <v>16</v>
      </c>
      <c r="K5" s="26"/>
      <c r="L5" s="27"/>
      <c r="M5" s="27"/>
      <c r="N5" s="22"/>
      <c r="O5" s="1"/>
      <c r="P5" s="29"/>
      <c r="Q5" s="30" t="str">
        <f t="shared" si="0"/>
        <v xml:space="preserve">ВНИМАНИЕ, ОШИБКА!</v>
      </c>
      <c r="R5" s="31" t="str">
        <f>IF(K5="","заполните юридическое лицо заказчика в ячейке K5","")</f>
        <v xml:space="preserve">заполните юридическое лицо заказчика в ячейке K5</v>
      </c>
    </row>
    <row r="6" ht="18.75">
      <c r="B6" s="34"/>
      <c r="C6" s="35"/>
      <c r="D6" s="35"/>
      <c r="E6" s="35"/>
      <c r="F6" s="33"/>
      <c r="G6" s="33"/>
      <c r="H6" s="33"/>
      <c r="I6" s="33"/>
      <c r="J6" s="36"/>
      <c r="K6" s="36"/>
      <c r="L6" s="36"/>
      <c r="M6" s="37"/>
      <c r="N6" s="37"/>
      <c r="O6" s="37"/>
      <c r="P6" s="38"/>
      <c r="R6" s="39"/>
    </row>
    <row r="7" ht="55.149999999999999" customHeight="1">
      <c r="B7" s="40" t="s">
        <v>3</v>
      </c>
      <c r="C7" s="41" t="s">
        <v>17</v>
      </c>
      <c r="D7" s="41" t="s">
        <v>18</v>
      </c>
      <c r="E7" s="42" t="s">
        <v>19</v>
      </c>
      <c r="F7" s="40" t="s">
        <v>20</v>
      </c>
      <c r="G7" s="41" t="s">
        <v>21</v>
      </c>
      <c r="H7" s="43" t="s">
        <v>22</v>
      </c>
      <c r="I7" s="44" t="s">
        <v>23</v>
      </c>
      <c r="J7" s="41" t="s">
        <v>24</v>
      </c>
      <c r="K7" s="41"/>
      <c r="L7" s="43"/>
      <c r="M7" s="44" t="s">
        <v>25</v>
      </c>
      <c r="N7" s="41" t="s">
        <v>26</v>
      </c>
      <c r="O7" s="41" t="s">
        <v>27</v>
      </c>
      <c r="P7" s="43" t="s">
        <v>28</v>
      </c>
      <c r="Q7" s="1"/>
      <c r="R7" s="39"/>
    </row>
    <row r="8" ht="28.5">
      <c r="B8" s="45"/>
      <c r="C8" s="46"/>
      <c r="D8" s="46"/>
      <c r="E8" s="47"/>
      <c r="F8" s="45"/>
      <c r="G8" s="46"/>
      <c r="H8" s="48"/>
      <c r="I8" s="49"/>
      <c r="J8" s="46" t="s">
        <v>29</v>
      </c>
      <c r="K8" s="46" t="s">
        <v>30</v>
      </c>
      <c r="L8" s="48" t="s">
        <v>31</v>
      </c>
      <c r="M8" s="50"/>
      <c r="N8" s="51"/>
      <c r="O8" s="51"/>
      <c r="P8" s="52"/>
      <c r="Q8" s="1"/>
      <c r="R8" s="53"/>
    </row>
    <row r="9" ht="15" customHeight="1">
      <c r="B9" s="54">
        <v>1</v>
      </c>
      <c r="C9" s="55" t="s">
        <v>32</v>
      </c>
      <c r="D9" s="55" t="s">
        <v>33</v>
      </c>
      <c r="E9" s="56">
        <v>1</v>
      </c>
      <c r="F9" s="57" t="s">
        <v>34</v>
      </c>
      <c r="G9" s="55" t="s">
        <v>35</v>
      </c>
      <c r="H9" s="58"/>
      <c r="I9" s="57" t="s">
        <v>36</v>
      </c>
      <c r="J9" s="59" t="s">
        <v>37</v>
      </c>
      <c r="K9" s="60" t="s">
        <v>38</v>
      </c>
      <c r="L9" s="61" t="s">
        <v>39</v>
      </c>
      <c r="M9" s="62" t="s">
        <v>40</v>
      </c>
      <c r="N9" s="62" t="s">
        <v>40</v>
      </c>
      <c r="O9" s="56">
        <v>1</v>
      </c>
      <c r="P9" s="63"/>
      <c r="Q9" s="30" t="str">
        <f t="shared" si="0"/>
        <v xml:space="preserve">ВНИМАНИЕ, ОШИБКА!</v>
      </c>
      <c r="R9" s="31" t="str">
        <f>IF(
C9="","заполните наименование товара",IF(
D9="","заполните ед.изм. товара",IF(
E9="","заполните количество товара",IF(
F9="","заполните наличие возможности поставки эквивалентной продукции",IF(
AND(F9="нет",G9=""),"заполните основание недопустимости поставки аналогов",IF(AND(F9="нет",H9=""),"заполните причину недопустимости поставки аналогов",IF(
AND(I9="",OR(J9="",J10="",J11="",J12="")),"заполните техническое описание или характеристики товара",IF(
M9="","заполните место получения товара",IF(
N9="","заполните место использования товара",IF(
O9="","заполните распределенное количество товара",IF(
P9="","заполните срок поставки товара",IF(
F9="","укажите возжна ли поставка эквивалентной продукции",IF(
E9=SUM(O9:O12),"","Кол-во поставки не соответствует распределению"
)
)
)
)
)
)
)
)
)
)
)))</f>
        <v xml:space="preserve">заполните срок поставки товара</v>
      </c>
    </row>
    <row r="10" ht="15" customHeight="1">
      <c r="B10" s="64"/>
      <c r="C10" s="65"/>
      <c r="D10" s="65"/>
      <c r="E10" s="66"/>
      <c r="F10" s="67"/>
      <c r="G10" s="65"/>
      <c r="H10" s="68"/>
      <c r="I10" s="67"/>
      <c r="J10" s="69" t="s">
        <v>41</v>
      </c>
      <c r="K10" s="70" t="s">
        <v>38</v>
      </c>
      <c r="L10" s="71" t="s">
        <v>42</v>
      </c>
      <c r="M10" s="72"/>
      <c r="N10" s="72"/>
      <c r="O10" s="66"/>
      <c r="P10" s="73"/>
      <c r="Q10" s="30" t="str">
        <f t="shared" si="0"/>
        <v/>
      </c>
      <c r="R10" s="31"/>
    </row>
    <row r="11" ht="15" customHeight="1">
      <c r="B11" s="64"/>
      <c r="C11" s="65"/>
      <c r="D11" s="65"/>
      <c r="E11" s="66"/>
      <c r="F11" s="67"/>
      <c r="G11" s="65"/>
      <c r="H11" s="68"/>
      <c r="I11" s="67"/>
      <c r="J11" s="69" t="s">
        <v>43</v>
      </c>
      <c r="K11" s="70" t="s">
        <v>38</v>
      </c>
      <c r="L11" s="71" t="s">
        <v>44</v>
      </c>
      <c r="M11" s="72"/>
      <c r="N11" s="72"/>
      <c r="O11" s="66"/>
      <c r="P11" s="73"/>
      <c r="Q11" s="30" t="str">
        <f t="shared" si="0"/>
        <v/>
      </c>
      <c r="R11" s="31"/>
    </row>
    <row r="12" ht="15.75" customHeight="1">
      <c r="B12" s="74"/>
      <c r="C12" s="75"/>
      <c r="D12" s="75"/>
      <c r="E12" s="76"/>
      <c r="F12" s="77"/>
      <c r="G12" s="75"/>
      <c r="H12" s="78"/>
      <c r="I12" s="77"/>
      <c r="J12" s="79"/>
      <c r="K12" s="80"/>
      <c r="L12" s="81"/>
      <c r="M12" s="82"/>
      <c r="N12" s="82"/>
      <c r="O12" s="76"/>
      <c r="P12" s="83"/>
      <c r="Q12" s="30" t="str">
        <f t="shared" si="0"/>
        <v/>
      </c>
      <c r="R12" s="31"/>
    </row>
    <row r="13" ht="15" customHeight="1">
      <c r="B13" s="54">
        <f>1+B9</f>
        <v>2</v>
      </c>
      <c r="C13" s="55" t="s">
        <v>45</v>
      </c>
      <c r="D13" s="55" t="s">
        <v>33</v>
      </c>
      <c r="E13" s="56">
        <v>24</v>
      </c>
      <c r="F13" s="57" t="s">
        <v>46</v>
      </c>
      <c r="G13" s="55" t="s">
        <v>35</v>
      </c>
      <c r="H13" s="84" t="s">
        <v>47</v>
      </c>
      <c r="I13" s="67" t="s">
        <v>48</v>
      </c>
      <c r="J13" s="59" t="s">
        <v>37</v>
      </c>
      <c r="K13" s="60" t="s">
        <v>38</v>
      </c>
      <c r="L13" s="85" t="s">
        <v>49</v>
      </c>
      <c r="M13" s="62" t="s">
        <v>40</v>
      </c>
      <c r="N13" s="62" t="s">
        <v>40</v>
      </c>
      <c r="O13" s="56">
        <v>24</v>
      </c>
      <c r="P13" s="63"/>
      <c r="Q13" s="30" t="str">
        <f t="shared" ref="Q13:Q16" si="1">IF(R13="","","ВНИМАНИЕ, ОШИБКА!")</f>
        <v xml:space="preserve">ВНИМАНИЕ, ОШИБКА!</v>
      </c>
      <c r="R13" s="31" t="str">
        <f>IF(
C13="","заполните наименование товара",IF(
D13="","заполните ед.изм. товара",IF(
E13="","заполните количество товара",IF(
F13="","заполните наличие возможности поставки эквивалентной продукции",IF(
AND(F13="нет",G13=""),"заполните основание недопустимости поставки аналогов",IF(AND(F13="нет",H13=""),"заполните причину недопустимости поставки аналогов",IF(
AND(I13="",OR(J13="",J14="",J15="",J16="")),"заполните техническое описание или характеристики товара",IF(
M13="","заполните место получения товара",IF(
N13="","заполните место использования товара",IF(
O13="","заполните распределенное количество товара",IF(
P13="","заполните срок поставки товара",IF(
F13="","укажите возжна ли поставка эквивалентной продукции",IF(
E13=SUM(O13:O16),"","Кол-во поставки не соответствует распределению"
)
)
)
)
)
)
)
)
)
)
)))</f>
        <v xml:space="preserve">заполните срок поставки товара</v>
      </c>
    </row>
    <row r="14" ht="15" customHeight="1">
      <c r="B14" s="64"/>
      <c r="C14" s="65"/>
      <c r="D14" s="65"/>
      <c r="E14" s="66"/>
      <c r="F14" s="67"/>
      <c r="G14" s="65"/>
      <c r="H14" s="86"/>
      <c r="I14" s="67"/>
      <c r="J14" s="69"/>
      <c r="K14" s="70"/>
      <c r="L14" s="71"/>
      <c r="M14" s="72"/>
      <c r="N14" s="72"/>
      <c r="O14" s="66"/>
      <c r="P14" s="73"/>
      <c r="Q14" s="30" t="str">
        <f t="shared" si="1"/>
        <v/>
      </c>
      <c r="R14" s="31"/>
    </row>
    <row r="15" ht="15" customHeight="1">
      <c r="B15" s="64"/>
      <c r="C15" s="65"/>
      <c r="D15" s="65"/>
      <c r="E15" s="66"/>
      <c r="F15" s="67"/>
      <c r="G15" s="65"/>
      <c r="H15" s="86"/>
      <c r="I15" s="67"/>
      <c r="J15" s="69"/>
      <c r="K15" s="70"/>
      <c r="L15" s="71"/>
      <c r="M15" s="72"/>
      <c r="N15" s="72"/>
      <c r="O15" s="66"/>
      <c r="P15" s="73"/>
      <c r="Q15" s="30" t="str">
        <f t="shared" si="1"/>
        <v/>
      </c>
      <c r="R15" s="31"/>
    </row>
    <row r="16" ht="15.75" customHeight="1">
      <c r="B16" s="74"/>
      <c r="C16" s="75"/>
      <c r="D16" s="75"/>
      <c r="E16" s="76"/>
      <c r="F16" s="77"/>
      <c r="G16" s="75"/>
      <c r="H16" s="87"/>
      <c r="I16" s="77"/>
      <c r="J16" s="88"/>
      <c r="K16" s="89"/>
      <c r="L16" s="90"/>
      <c r="M16" s="82"/>
      <c r="N16" s="82"/>
      <c r="O16" s="76"/>
      <c r="P16" s="83"/>
      <c r="Q16" s="30" t="str">
        <f t="shared" si="1"/>
        <v/>
      </c>
      <c r="R16" s="31"/>
    </row>
    <row r="17" ht="15" customHeight="1">
      <c r="B17" s="54">
        <f t="shared" ref="B17:B80" si="2">1+B13</f>
        <v>3</v>
      </c>
      <c r="C17" s="55" t="s">
        <v>50</v>
      </c>
      <c r="D17" s="55" t="s">
        <v>33</v>
      </c>
      <c r="E17" s="56">
        <v>15</v>
      </c>
      <c r="F17" s="57" t="s">
        <v>46</v>
      </c>
      <c r="G17" s="55" t="s">
        <v>35</v>
      </c>
      <c r="H17" s="58"/>
      <c r="I17" s="57" t="s">
        <v>51</v>
      </c>
      <c r="J17" s="59" t="s">
        <v>37</v>
      </c>
      <c r="K17" s="60" t="s">
        <v>38</v>
      </c>
      <c r="L17" s="61" t="s">
        <v>39</v>
      </c>
      <c r="M17" s="62" t="s">
        <v>40</v>
      </c>
      <c r="N17" s="62" t="s">
        <v>40</v>
      </c>
      <c r="O17" s="56">
        <v>15</v>
      </c>
      <c r="P17" s="63"/>
      <c r="Q17" s="30" t="str">
        <f t="shared" si="0"/>
        <v xml:space="preserve">ВНИМАНИЕ, ОШИБКА!</v>
      </c>
      <c r="R17" s="31" t="str">
        <f t="shared" ref="R17:R21" si="3">IF(
C17="","заполните наименование товара",IF(
D17="","заполните ед.изм. товара",IF(
E17="","заполните количество товара",IF(
F17="","заполните наличие возможности поставки эквивалентной продукции",IF(
AND(F17="нет",G17=""),"заполните основание недопустимости поставки аналогов",IF(AND(F17="нет",H17=""),"заполните причину недопустимости поставки аналогов",IF(
AND(I17="",OR(J17="",J18="",J19="",J20="")),"заполните техническое описание или характеристики товара",IF(
M17="","заполните место получения товара",IF(
N17="","заполните место использования товара",IF(
O17="","заполните распределенное количество товара",IF(
P17="","заполните срок поставки товара",IF(
F17="","укажите возжна ли поставка эквивалентной продукции",IF(
E17=SUM(O17:O20),"","Кол-во поставки не соответствует распределению"
)
)
)
)
)
)
)
)
)
)
)))</f>
        <v xml:space="preserve">заполните причину недопустимости поставки аналогов</v>
      </c>
    </row>
    <row r="18" ht="15" customHeight="1">
      <c r="B18" s="64"/>
      <c r="C18" s="65"/>
      <c r="D18" s="65"/>
      <c r="E18" s="66"/>
      <c r="F18" s="67"/>
      <c r="G18" s="65"/>
      <c r="H18" s="68"/>
      <c r="I18" s="67"/>
      <c r="J18" s="69"/>
      <c r="K18" s="70"/>
      <c r="L18" s="71"/>
      <c r="M18" s="72"/>
      <c r="N18" s="72"/>
      <c r="O18" s="66"/>
      <c r="P18" s="73"/>
      <c r="Q18" s="30" t="str">
        <f t="shared" si="0"/>
        <v/>
      </c>
      <c r="R18" s="31"/>
    </row>
    <row r="19" ht="15" customHeight="1">
      <c r="B19" s="64"/>
      <c r="C19" s="65"/>
      <c r="D19" s="65"/>
      <c r="E19" s="66"/>
      <c r="F19" s="67"/>
      <c r="G19" s="65"/>
      <c r="H19" s="68"/>
      <c r="I19" s="67"/>
      <c r="J19" s="69"/>
      <c r="K19" s="70"/>
      <c r="L19" s="71"/>
      <c r="M19" s="72"/>
      <c r="N19" s="72"/>
      <c r="O19" s="66"/>
      <c r="P19" s="73"/>
      <c r="Q19" s="30" t="str">
        <f t="shared" si="0"/>
        <v/>
      </c>
      <c r="R19" s="31"/>
    </row>
    <row r="20" ht="15.75" customHeight="1">
      <c r="B20" s="74"/>
      <c r="C20" s="75"/>
      <c r="D20" s="75"/>
      <c r="E20" s="76"/>
      <c r="F20" s="77"/>
      <c r="G20" s="75"/>
      <c r="H20" s="78"/>
      <c r="I20" s="77"/>
      <c r="J20" s="79"/>
      <c r="K20" s="80"/>
      <c r="L20" s="81"/>
      <c r="M20" s="82"/>
      <c r="N20" s="82"/>
      <c r="O20" s="76"/>
      <c r="P20" s="83"/>
      <c r="Q20" s="30" t="str">
        <f t="shared" si="0"/>
        <v/>
      </c>
      <c r="R20" s="31"/>
    </row>
    <row r="21" ht="15" customHeight="1">
      <c r="B21" s="54">
        <f t="shared" si="2"/>
        <v>4</v>
      </c>
      <c r="C21" s="55" t="s">
        <v>52</v>
      </c>
      <c r="D21" s="55" t="s">
        <v>33</v>
      </c>
      <c r="E21" s="56">
        <v>2</v>
      </c>
      <c r="F21" s="57" t="s">
        <v>46</v>
      </c>
      <c r="G21" s="55" t="s">
        <v>35</v>
      </c>
      <c r="H21" s="84" t="s">
        <v>47</v>
      </c>
      <c r="I21" s="57" t="s">
        <v>53</v>
      </c>
      <c r="J21" s="59" t="s">
        <v>37</v>
      </c>
      <c r="K21" s="60" t="s">
        <v>38</v>
      </c>
      <c r="L21" s="61" t="s">
        <v>54</v>
      </c>
      <c r="M21" s="91" t="s">
        <v>55</v>
      </c>
      <c r="N21" s="91" t="s">
        <v>55</v>
      </c>
      <c r="O21" s="56">
        <v>2</v>
      </c>
      <c r="P21" s="63"/>
      <c r="Q21" s="30" t="str">
        <f t="shared" si="0"/>
        <v xml:space="preserve">ВНИМАНИЕ, ОШИБКА!</v>
      </c>
      <c r="R21" s="31" t="str">
        <f t="shared" si="3"/>
        <v xml:space="preserve">заполните срок поставки товара</v>
      </c>
    </row>
    <row r="22" ht="15" customHeight="1">
      <c r="B22" s="64"/>
      <c r="C22" s="65"/>
      <c r="D22" s="65"/>
      <c r="E22" s="66"/>
      <c r="F22" s="67"/>
      <c r="G22" s="65"/>
      <c r="H22" s="86"/>
      <c r="I22" s="67"/>
      <c r="J22" s="69"/>
      <c r="K22" s="70"/>
      <c r="L22" s="71"/>
      <c r="M22" s="72"/>
      <c r="N22" s="72"/>
      <c r="O22" s="66"/>
      <c r="P22" s="73"/>
      <c r="Q22" s="30" t="str">
        <f t="shared" si="0"/>
        <v/>
      </c>
      <c r="R22" s="31"/>
    </row>
    <row r="23" ht="15" customHeight="1">
      <c r="B23" s="64"/>
      <c r="C23" s="65"/>
      <c r="D23" s="65"/>
      <c r="E23" s="66"/>
      <c r="F23" s="67"/>
      <c r="G23" s="65"/>
      <c r="H23" s="86"/>
      <c r="I23" s="67"/>
      <c r="J23" s="69"/>
      <c r="K23" s="70"/>
      <c r="L23" s="71"/>
      <c r="M23" s="72"/>
      <c r="N23" s="72"/>
      <c r="O23" s="66"/>
      <c r="P23" s="73"/>
      <c r="Q23" s="30" t="str">
        <f t="shared" si="0"/>
        <v/>
      </c>
      <c r="R23" s="31"/>
    </row>
    <row r="24" ht="15.75" customHeight="1">
      <c r="B24" s="74"/>
      <c r="C24" s="75"/>
      <c r="D24" s="75"/>
      <c r="E24" s="76"/>
      <c r="F24" s="77"/>
      <c r="G24" s="75"/>
      <c r="H24" s="87"/>
      <c r="I24" s="77"/>
      <c r="J24" s="79"/>
      <c r="K24" s="80"/>
      <c r="L24" s="81"/>
      <c r="M24" s="82"/>
      <c r="N24" s="82"/>
      <c r="O24" s="76"/>
      <c r="P24" s="83"/>
      <c r="Q24" s="30" t="str">
        <f t="shared" si="0"/>
        <v/>
      </c>
      <c r="R24" s="31"/>
    </row>
    <row r="25" ht="15.75" customHeight="1">
      <c r="B25" s="54">
        <f t="shared" si="2"/>
        <v>5</v>
      </c>
      <c r="C25" s="55" t="s">
        <v>56</v>
      </c>
      <c r="D25" s="55" t="s">
        <v>33</v>
      </c>
      <c r="E25" s="56">
        <v>1</v>
      </c>
      <c r="F25" s="57" t="s">
        <v>46</v>
      </c>
      <c r="G25" s="55" t="s">
        <v>35</v>
      </c>
      <c r="H25" s="84" t="s">
        <v>57</v>
      </c>
      <c r="I25" s="57" t="s">
        <v>58</v>
      </c>
      <c r="J25" s="59" t="s">
        <v>37</v>
      </c>
      <c r="K25" s="60" t="s">
        <v>38</v>
      </c>
      <c r="L25" s="61" t="s">
        <v>59</v>
      </c>
      <c r="M25" s="91" t="s">
        <v>55</v>
      </c>
      <c r="N25" s="91" t="s">
        <v>55</v>
      </c>
      <c r="O25" s="56">
        <v>1</v>
      </c>
      <c r="P25" s="63"/>
      <c r="Q25" s="30"/>
      <c r="R25" s="31"/>
    </row>
    <row r="26" ht="15.75" customHeight="1">
      <c r="B26" s="64"/>
      <c r="C26" s="65"/>
      <c r="D26" s="65"/>
      <c r="E26" s="66"/>
      <c r="F26" s="67"/>
      <c r="G26" s="65"/>
      <c r="H26" s="86"/>
      <c r="I26" s="67"/>
      <c r="J26" s="69"/>
      <c r="K26" s="70"/>
      <c r="L26" s="71"/>
      <c r="M26" s="72"/>
      <c r="N26" s="72"/>
      <c r="O26" s="66"/>
      <c r="P26" s="73"/>
      <c r="Q26" s="30"/>
      <c r="R26" s="31"/>
    </row>
    <row r="27" ht="15.75" customHeight="1">
      <c r="B27" s="64"/>
      <c r="C27" s="65"/>
      <c r="D27" s="65"/>
      <c r="E27" s="66"/>
      <c r="F27" s="67"/>
      <c r="G27" s="65"/>
      <c r="H27" s="86"/>
      <c r="I27" s="67"/>
      <c r="J27" s="69"/>
      <c r="K27" s="70"/>
      <c r="L27" s="71"/>
      <c r="M27" s="72"/>
      <c r="N27" s="72"/>
      <c r="O27" s="66"/>
      <c r="P27" s="73"/>
      <c r="Q27" s="30"/>
      <c r="R27" s="31"/>
    </row>
    <row r="28" ht="15.75" customHeight="1">
      <c r="B28" s="74"/>
      <c r="C28" s="75"/>
      <c r="D28" s="75"/>
      <c r="E28" s="76"/>
      <c r="F28" s="77"/>
      <c r="G28" s="75"/>
      <c r="H28" s="87"/>
      <c r="I28" s="77"/>
      <c r="J28" s="79"/>
      <c r="K28" s="80"/>
      <c r="L28" s="81"/>
      <c r="M28" s="82"/>
      <c r="N28" s="82"/>
      <c r="O28" s="76"/>
      <c r="P28" s="83"/>
      <c r="Q28" s="30"/>
      <c r="R28" s="31"/>
    </row>
    <row r="29" ht="15.75" customHeight="1">
      <c r="B29" s="54">
        <f t="shared" si="2"/>
        <v>6</v>
      </c>
      <c r="C29" s="55" t="s">
        <v>60</v>
      </c>
      <c r="D29" s="55" t="s">
        <v>33</v>
      </c>
      <c r="E29" s="56">
        <v>2</v>
      </c>
      <c r="F29" s="57" t="s">
        <v>46</v>
      </c>
      <c r="G29" s="55" t="s">
        <v>35</v>
      </c>
      <c r="H29" s="84" t="s">
        <v>47</v>
      </c>
      <c r="I29" s="57" t="s">
        <v>61</v>
      </c>
      <c r="J29" s="59" t="s">
        <v>37</v>
      </c>
      <c r="K29" s="60" t="s">
        <v>38</v>
      </c>
      <c r="L29" s="61" t="s">
        <v>62</v>
      </c>
      <c r="M29" s="91" t="s">
        <v>55</v>
      </c>
      <c r="N29" s="91" t="s">
        <v>55</v>
      </c>
      <c r="O29" s="56">
        <v>2</v>
      </c>
      <c r="P29" s="63"/>
      <c r="Q29" s="30"/>
      <c r="R29" s="31"/>
    </row>
    <row r="30" ht="15.75" customHeight="1">
      <c r="B30" s="64"/>
      <c r="C30" s="65"/>
      <c r="D30" s="65"/>
      <c r="E30" s="66"/>
      <c r="F30" s="67"/>
      <c r="G30" s="65"/>
      <c r="H30" s="86"/>
      <c r="I30" s="67"/>
      <c r="J30" s="69"/>
      <c r="K30" s="70"/>
      <c r="L30" s="71"/>
      <c r="M30" s="72"/>
      <c r="N30" s="72"/>
      <c r="O30" s="66"/>
      <c r="P30" s="73"/>
      <c r="Q30" s="30"/>
      <c r="R30" s="31"/>
    </row>
    <row r="31" ht="15.75" customHeight="1">
      <c r="B31" s="64"/>
      <c r="C31" s="65"/>
      <c r="D31" s="65"/>
      <c r="E31" s="66"/>
      <c r="F31" s="67"/>
      <c r="G31" s="65"/>
      <c r="H31" s="86"/>
      <c r="I31" s="67"/>
      <c r="J31" s="69"/>
      <c r="K31" s="70"/>
      <c r="L31" s="71"/>
      <c r="M31" s="72"/>
      <c r="N31" s="72"/>
      <c r="O31" s="66"/>
      <c r="P31" s="73"/>
      <c r="Q31" s="30"/>
      <c r="R31" s="31"/>
    </row>
    <row r="32" ht="15.75" customHeight="1">
      <c r="B32" s="74"/>
      <c r="C32" s="75"/>
      <c r="D32" s="75"/>
      <c r="E32" s="76"/>
      <c r="F32" s="77"/>
      <c r="G32" s="75"/>
      <c r="H32" s="87"/>
      <c r="I32" s="77"/>
      <c r="J32" s="79"/>
      <c r="K32" s="80"/>
      <c r="L32" s="81"/>
      <c r="M32" s="82"/>
      <c r="N32" s="82"/>
      <c r="O32" s="76"/>
      <c r="P32" s="83"/>
      <c r="Q32" s="30"/>
      <c r="R32" s="31"/>
    </row>
    <row r="33" ht="15.75" customHeight="1">
      <c r="B33" s="54">
        <f t="shared" si="2"/>
        <v>7</v>
      </c>
      <c r="C33" s="55" t="s">
        <v>63</v>
      </c>
      <c r="D33" s="55" t="s">
        <v>33</v>
      </c>
      <c r="E33" s="56">
        <v>5</v>
      </c>
      <c r="F33" s="57" t="s">
        <v>46</v>
      </c>
      <c r="G33" s="55" t="s">
        <v>35</v>
      </c>
      <c r="H33" s="58"/>
      <c r="I33" s="57" t="s">
        <v>64</v>
      </c>
      <c r="J33" s="59" t="s">
        <v>37</v>
      </c>
      <c r="K33" s="60" t="s">
        <v>38</v>
      </c>
      <c r="L33" s="61" t="s">
        <v>65</v>
      </c>
      <c r="M33" s="91" t="s">
        <v>55</v>
      </c>
      <c r="N33" s="91" t="s">
        <v>55</v>
      </c>
      <c r="O33" s="56">
        <v>5</v>
      </c>
      <c r="P33" s="63"/>
      <c r="Q33" s="30"/>
      <c r="R33" s="31"/>
    </row>
    <row r="34" ht="15.75" customHeight="1">
      <c r="B34" s="64"/>
      <c r="C34" s="65"/>
      <c r="D34" s="65"/>
      <c r="E34" s="66"/>
      <c r="F34" s="67"/>
      <c r="G34" s="65"/>
      <c r="H34" s="68"/>
      <c r="I34" s="67"/>
      <c r="J34" s="69"/>
      <c r="K34" s="70"/>
      <c r="L34" s="71"/>
      <c r="M34" s="72"/>
      <c r="N34" s="72"/>
      <c r="O34" s="66"/>
      <c r="P34" s="73"/>
      <c r="Q34" s="30"/>
      <c r="R34" s="31"/>
    </row>
    <row r="35" ht="15.75" customHeight="1">
      <c r="B35" s="64"/>
      <c r="C35" s="65"/>
      <c r="D35" s="65"/>
      <c r="E35" s="66"/>
      <c r="F35" s="67"/>
      <c r="G35" s="65"/>
      <c r="H35" s="68"/>
      <c r="I35" s="67"/>
      <c r="J35" s="69"/>
      <c r="K35" s="70"/>
      <c r="L35" s="71"/>
      <c r="M35" s="72"/>
      <c r="N35" s="72"/>
      <c r="O35" s="66"/>
      <c r="P35" s="73"/>
      <c r="Q35" s="30"/>
      <c r="R35" s="31"/>
    </row>
    <row r="36" ht="15.75" customHeight="1">
      <c r="B36" s="74"/>
      <c r="C36" s="75"/>
      <c r="D36" s="75"/>
      <c r="E36" s="76"/>
      <c r="F36" s="77"/>
      <c r="G36" s="75"/>
      <c r="H36" s="78"/>
      <c r="I36" s="77"/>
      <c r="J36" s="79"/>
      <c r="K36" s="80"/>
      <c r="L36" s="81"/>
      <c r="M36" s="82"/>
      <c r="N36" s="82"/>
      <c r="O36" s="76"/>
      <c r="P36" s="83"/>
      <c r="Q36" s="30"/>
      <c r="R36" s="31"/>
    </row>
    <row r="37" ht="15.75" customHeight="1">
      <c r="B37" s="54">
        <f t="shared" si="2"/>
        <v>8</v>
      </c>
      <c r="C37" s="55" t="s">
        <v>66</v>
      </c>
      <c r="D37" s="55" t="s">
        <v>33</v>
      </c>
      <c r="E37" s="56">
        <v>1</v>
      </c>
      <c r="F37" s="57" t="s">
        <v>34</v>
      </c>
      <c r="G37" s="55" t="s">
        <v>35</v>
      </c>
      <c r="H37" s="58"/>
      <c r="I37" s="57" t="s">
        <v>67</v>
      </c>
      <c r="J37" s="59" t="s">
        <v>37</v>
      </c>
      <c r="K37" s="60" t="s">
        <v>38</v>
      </c>
      <c r="L37" s="61" t="s">
        <v>39</v>
      </c>
      <c r="M37" s="91" t="s">
        <v>55</v>
      </c>
      <c r="N37" s="91" t="s">
        <v>55</v>
      </c>
      <c r="O37" s="56">
        <v>1</v>
      </c>
      <c r="P37" s="63"/>
      <c r="Q37" s="30"/>
      <c r="R37" s="31"/>
    </row>
    <row r="38" ht="15.75" customHeight="1">
      <c r="B38" s="64"/>
      <c r="C38" s="65"/>
      <c r="D38" s="65"/>
      <c r="E38" s="66"/>
      <c r="F38" s="67"/>
      <c r="G38" s="65"/>
      <c r="H38" s="68"/>
      <c r="I38" s="67"/>
      <c r="J38" s="59" t="s">
        <v>41</v>
      </c>
      <c r="K38" s="70" t="s">
        <v>38</v>
      </c>
      <c r="L38" s="71" t="s">
        <v>42</v>
      </c>
      <c r="M38" s="72"/>
      <c r="N38" s="72"/>
      <c r="O38" s="66"/>
      <c r="P38" s="73"/>
      <c r="Q38" s="30"/>
      <c r="R38" s="31"/>
    </row>
    <row r="39" ht="15.75" customHeight="1">
      <c r="B39" s="64"/>
      <c r="C39" s="65"/>
      <c r="D39" s="65"/>
      <c r="E39" s="66"/>
      <c r="F39" s="67"/>
      <c r="G39" s="65"/>
      <c r="H39" s="68"/>
      <c r="I39" s="67"/>
      <c r="J39" s="59" t="s">
        <v>43</v>
      </c>
      <c r="K39" s="70" t="s">
        <v>38</v>
      </c>
      <c r="L39" s="71" t="s">
        <v>44</v>
      </c>
      <c r="M39" s="72"/>
      <c r="N39" s="72"/>
      <c r="O39" s="66"/>
      <c r="P39" s="73"/>
      <c r="Q39" s="30"/>
      <c r="R39" s="31"/>
    </row>
    <row r="40" ht="15.75" customHeight="1">
      <c r="B40" s="74"/>
      <c r="C40" s="75"/>
      <c r="D40" s="75"/>
      <c r="E40" s="76"/>
      <c r="F40" s="77"/>
      <c r="G40" s="75"/>
      <c r="H40" s="78"/>
      <c r="I40" s="77"/>
      <c r="J40" s="79"/>
      <c r="K40" s="80"/>
      <c r="L40" s="81"/>
      <c r="M40" s="82"/>
      <c r="N40" s="82"/>
      <c r="O40" s="76"/>
      <c r="P40" s="83"/>
      <c r="Q40" s="30"/>
      <c r="R40" s="31"/>
    </row>
    <row r="41" ht="15.75" customHeight="1">
      <c r="B41" s="54">
        <f t="shared" si="2"/>
        <v>9</v>
      </c>
      <c r="C41" s="92" t="s">
        <v>68</v>
      </c>
      <c r="D41" s="55" t="s">
        <v>33</v>
      </c>
      <c r="E41" s="56">
        <v>1</v>
      </c>
      <c r="F41" s="57" t="s">
        <v>34</v>
      </c>
      <c r="G41" s="55" t="s">
        <v>35</v>
      </c>
      <c r="H41" s="58"/>
      <c r="I41" s="57" t="s">
        <v>69</v>
      </c>
      <c r="J41" s="59" t="s">
        <v>37</v>
      </c>
      <c r="K41" s="60" t="s">
        <v>38</v>
      </c>
      <c r="L41" s="61" t="s">
        <v>70</v>
      </c>
      <c r="M41" s="91" t="s">
        <v>55</v>
      </c>
      <c r="N41" s="91" t="s">
        <v>55</v>
      </c>
      <c r="O41" s="56">
        <v>1</v>
      </c>
      <c r="P41" s="63"/>
      <c r="Q41" s="30"/>
      <c r="R41" s="31"/>
    </row>
    <row r="42" ht="15.75" customHeight="1">
      <c r="B42" s="64"/>
      <c r="C42" s="93"/>
      <c r="D42" s="65"/>
      <c r="E42" s="66"/>
      <c r="F42" s="67"/>
      <c r="G42" s="65"/>
      <c r="H42" s="68"/>
      <c r="I42" s="67"/>
      <c r="J42" s="69" t="s">
        <v>71</v>
      </c>
      <c r="K42" s="70" t="s">
        <v>38</v>
      </c>
      <c r="L42" s="71" t="s">
        <v>42</v>
      </c>
      <c r="M42" s="72"/>
      <c r="N42" s="72"/>
      <c r="O42" s="66"/>
      <c r="P42" s="73"/>
      <c r="Q42" s="30"/>
      <c r="R42" s="31"/>
    </row>
    <row r="43" ht="15.75" customHeight="1">
      <c r="B43" s="64"/>
      <c r="C43" s="93"/>
      <c r="D43" s="65"/>
      <c r="E43" s="66"/>
      <c r="F43" s="67"/>
      <c r="G43" s="65"/>
      <c r="H43" s="68"/>
      <c r="I43" s="67"/>
      <c r="J43" s="69" t="s">
        <v>43</v>
      </c>
      <c r="K43" s="70" t="s">
        <v>38</v>
      </c>
      <c r="L43" s="71" t="s">
        <v>72</v>
      </c>
      <c r="M43" s="72"/>
      <c r="N43" s="72"/>
      <c r="O43" s="66"/>
      <c r="P43" s="73"/>
      <c r="Q43" s="30"/>
      <c r="R43" s="31"/>
    </row>
    <row r="44" ht="15.75" customHeight="1">
      <c r="B44" s="74"/>
      <c r="C44" s="94"/>
      <c r="D44" s="75"/>
      <c r="E44" s="76"/>
      <c r="F44" s="77"/>
      <c r="G44" s="75"/>
      <c r="H44" s="78"/>
      <c r="I44" s="77"/>
      <c r="J44" s="79" t="s">
        <v>73</v>
      </c>
      <c r="K44" s="80" t="s">
        <v>38</v>
      </c>
      <c r="L44" s="81" t="s">
        <v>74</v>
      </c>
      <c r="M44" s="82"/>
      <c r="N44" s="82"/>
      <c r="O44" s="76"/>
      <c r="P44" s="83"/>
      <c r="Q44" s="30"/>
      <c r="R44" s="31"/>
    </row>
    <row r="45" ht="15.75" customHeight="1">
      <c r="B45" s="54">
        <f t="shared" si="2"/>
        <v>10</v>
      </c>
      <c r="C45" s="55" t="s">
        <v>75</v>
      </c>
      <c r="D45" s="55" t="s">
        <v>33</v>
      </c>
      <c r="E45" s="56">
        <v>2</v>
      </c>
      <c r="F45" s="57" t="s">
        <v>46</v>
      </c>
      <c r="G45" s="55" t="s">
        <v>35</v>
      </c>
      <c r="H45" s="84" t="s">
        <v>76</v>
      </c>
      <c r="I45" s="57" t="s">
        <v>77</v>
      </c>
      <c r="J45" s="59" t="s">
        <v>37</v>
      </c>
      <c r="K45" s="60" t="s">
        <v>38</v>
      </c>
      <c r="L45" s="61" t="s">
        <v>78</v>
      </c>
      <c r="M45" s="91" t="s">
        <v>79</v>
      </c>
      <c r="N45" s="91" t="s">
        <v>79</v>
      </c>
      <c r="O45" s="56">
        <v>2</v>
      </c>
      <c r="P45" s="63"/>
      <c r="Q45" s="30"/>
      <c r="R45" s="31"/>
    </row>
    <row r="46" ht="15.75" customHeight="1">
      <c r="B46" s="64"/>
      <c r="C46" s="65"/>
      <c r="D46" s="65"/>
      <c r="E46" s="66"/>
      <c r="F46" s="67"/>
      <c r="G46" s="65"/>
      <c r="H46" s="86"/>
      <c r="I46" s="67"/>
      <c r="J46" s="69"/>
      <c r="K46" s="70"/>
      <c r="L46" s="71"/>
      <c r="M46" s="72"/>
      <c r="N46" s="72"/>
      <c r="O46" s="66"/>
      <c r="P46" s="73"/>
      <c r="Q46" s="30"/>
      <c r="R46" s="31"/>
    </row>
    <row r="47" ht="15.75" customHeight="1">
      <c r="B47" s="64"/>
      <c r="C47" s="65"/>
      <c r="D47" s="65"/>
      <c r="E47" s="66"/>
      <c r="F47" s="67"/>
      <c r="G47" s="65"/>
      <c r="H47" s="86"/>
      <c r="I47" s="67"/>
      <c r="J47" s="69"/>
      <c r="K47" s="70"/>
      <c r="L47" s="71"/>
      <c r="M47" s="72"/>
      <c r="N47" s="72"/>
      <c r="O47" s="66"/>
      <c r="P47" s="73"/>
      <c r="Q47" s="30"/>
      <c r="R47" s="31"/>
    </row>
    <row r="48" ht="15.75" customHeight="1">
      <c r="B48" s="74"/>
      <c r="C48" s="75"/>
      <c r="D48" s="75"/>
      <c r="E48" s="76"/>
      <c r="F48" s="77"/>
      <c r="G48" s="75"/>
      <c r="H48" s="87"/>
      <c r="I48" s="77"/>
      <c r="J48" s="79"/>
      <c r="K48" s="80"/>
      <c r="L48" s="81"/>
      <c r="M48" s="82"/>
      <c r="N48" s="82"/>
      <c r="O48" s="76"/>
      <c r="P48" s="83"/>
      <c r="Q48" s="30"/>
      <c r="R48" s="31"/>
    </row>
    <row r="49" ht="15.75" customHeight="1">
      <c r="B49" s="54">
        <f t="shared" si="2"/>
        <v>11</v>
      </c>
      <c r="C49" s="55" t="s">
        <v>80</v>
      </c>
      <c r="D49" s="55" t="s">
        <v>33</v>
      </c>
      <c r="E49" s="56">
        <v>2</v>
      </c>
      <c r="F49" s="57" t="s">
        <v>46</v>
      </c>
      <c r="G49" s="55" t="s">
        <v>35</v>
      </c>
      <c r="H49" s="84" t="s">
        <v>81</v>
      </c>
      <c r="I49" s="57" t="s">
        <v>82</v>
      </c>
      <c r="J49" s="59" t="s">
        <v>37</v>
      </c>
      <c r="K49" s="60" t="s">
        <v>38</v>
      </c>
      <c r="L49" s="61" t="s">
        <v>83</v>
      </c>
      <c r="M49" s="91" t="s">
        <v>79</v>
      </c>
      <c r="N49" s="91" t="s">
        <v>79</v>
      </c>
      <c r="O49" s="56">
        <v>2</v>
      </c>
      <c r="P49" s="63"/>
      <c r="Q49" s="30"/>
      <c r="R49" s="31"/>
    </row>
    <row r="50" ht="15.75" customHeight="1">
      <c r="B50" s="64"/>
      <c r="C50" s="65"/>
      <c r="D50" s="65"/>
      <c r="E50" s="66"/>
      <c r="F50" s="67"/>
      <c r="G50" s="65"/>
      <c r="H50" s="86"/>
      <c r="I50" s="67"/>
      <c r="J50" s="69"/>
      <c r="K50" s="70"/>
      <c r="L50" s="71"/>
      <c r="M50" s="72"/>
      <c r="N50" s="72"/>
      <c r="O50" s="66"/>
      <c r="P50" s="73"/>
      <c r="Q50" s="30"/>
      <c r="R50" s="31"/>
    </row>
    <row r="51" ht="15.75" customHeight="1">
      <c r="B51" s="64"/>
      <c r="C51" s="65"/>
      <c r="D51" s="65"/>
      <c r="E51" s="66"/>
      <c r="F51" s="67"/>
      <c r="G51" s="65"/>
      <c r="H51" s="86"/>
      <c r="I51" s="67"/>
      <c r="J51" s="69"/>
      <c r="K51" s="70"/>
      <c r="L51" s="71"/>
      <c r="M51" s="72"/>
      <c r="N51" s="72"/>
      <c r="O51" s="66"/>
      <c r="P51" s="73"/>
      <c r="Q51" s="30"/>
      <c r="R51" s="31"/>
    </row>
    <row r="52" ht="15.75" customHeight="1">
      <c r="B52" s="74"/>
      <c r="C52" s="75"/>
      <c r="D52" s="75"/>
      <c r="E52" s="76"/>
      <c r="F52" s="77"/>
      <c r="G52" s="75"/>
      <c r="H52" s="87"/>
      <c r="I52" s="77"/>
      <c r="J52" s="79"/>
      <c r="K52" s="80"/>
      <c r="L52" s="81"/>
      <c r="M52" s="82"/>
      <c r="N52" s="82"/>
      <c r="O52" s="76"/>
      <c r="P52" s="83"/>
      <c r="Q52" s="30"/>
      <c r="R52" s="31"/>
    </row>
    <row r="53" ht="15.75" customHeight="1">
      <c r="B53" s="54">
        <f t="shared" si="2"/>
        <v>12</v>
      </c>
      <c r="C53" s="55" t="s">
        <v>45</v>
      </c>
      <c r="D53" s="55" t="s">
        <v>33</v>
      </c>
      <c r="E53" s="56">
        <v>2</v>
      </c>
      <c r="F53" s="57" t="s">
        <v>46</v>
      </c>
      <c r="G53" s="55" t="s">
        <v>35</v>
      </c>
      <c r="H53" s="84" t="s">
        <v>84</v>
      </c>
      <c r="I53" s="57" t="s">
        <v>48</v>
      </c>
      <c r="J53" s="59" t="s">
        <v>37</v>
      </c>
      <c r="K53" s="60" t="s">
        <v>38</v>
      </c>
      <c r="L53" s="61" t="s">
        <v>49</v>
      </c>
      <c r="M53" s="91" t="s">
        <v>79</v>
      </c>
      <c r="N53" s="91" t="s">
        <v>79</v>
      </c>
      <c r="O53" s="56">
        <v>2</v>
      </c>
      <c r="P53" s="63"/>
      <c r="Q53" s="30"/>
      <c r="R53" s="31"/>
    </row>
    <row r="54" ht="15.75" customHeight="1">
      <c r="B54" s="64"/>
      <c r="C54" s="65"/>
      <c r="D54" s="65"/>
      <c r="E54" s="66"/>
      <c r="F54" s="67"/>
      <c r="G54" s="65"/>
      <c r="H54" s="86"/>
      <c r="I54" s="67"/>
      <c r="J54" s="69"/>
      <c r="K54" s="70"/>
      <c r="L54" s="71"/>
      <c r="M54" s="72"/>
      <c r="N54" s="72"/>
      <c r="O54" s="66"/>
      <c r="P54" s="73"/>
      <c r="Q54" s="30"/>
      <c r="R54" s="31"/>
    </row>
    <row r="55" ht="15.75" customHeight="1">
      <c r="B55" s="64"/>
      <c r="C55" s="65"/>
      <c r="D55" s="65"/>
      <c r="E55" s="66"/>
      <c r="F55" s="67"/>
      <c r="G55" s="65"/>
      <c r="H55" s="86"/>
      <c r="I55" s="67"/>
      <c r="J55" s="69"/>
      <c r="K55" s="70"/>
      <c r="L55" s="71"/>
      <c r="M55" s="72"/>
      <c r="N55" s="72"/>
      <c r="O55" s="66"/>
      <c r="P55" s="73"/>
      <c r="Q55" s="30"/>
      <c r="R55" s="31"/>
    </row>
    <row r="56" ht="15.75" customHeight="1">
      <c r="B56" s="74"/>
      <c r="C56" s="75"/>
      <c r="D56" s="75"/>
      <c r="E56" s="76"/>
      <c r="F56" s="77"/>
      <c r="G56" s="75"/>
      <c r="H56" s="87"/>
      <c r="I56" s="77"/>
      <c r="J56" s="79"/>
      <c r="K56" s="80"/>
      <c r="L56" s="81"/>
      <c r="M56" s="82"/>
      <c r="N56" s="82"/>
      <c r="O56" s="76"/>
      <c r="P56" s="83"/>
      <c r="Q56" s="30"/>
      <c r="R56" s="31"/>
    </row>
    <row r="57" ht="15.75" customHeight="1">
      <c r="B57" s="54">
        <f t="shared" si="2"/>
        <v>13</v>
      </c>
      <c r="C57" s="55" t="s">
        <v>85</v>
      </c>
      <c r="D57" s="55" t="s">
        <v>33</v>
      </c>
      <c r="E57" s="56">
        <v>2</v>
      </c>
      <c r="F57" s="57" t="s">
        <v>46</v>
      </c>
      <c r="G57" s="55" t="s">
        <v>35</v>
      </c>
      <c r="H57" s="84" t="s">
        <v>86</v>
      </c>
      <c r="I57" s="57" t="s">
        <v>87</v>
      </c>
      <c r="J57" s="59" t="s">
        <v>37</v>
      </c>
      <c r="K57" s="60" t="s">
        <v>38</v>
      </c>
      <c r="L57" s="61" t="s">
        <v>59</v>
      </c>
      <c r="M57" s="91" t="s">
        <v>79</v>
      </c>
      <c r="N57" s="91" t="s">
        <v>79</v>
      </c>
      <c r="O57" s="56">
        <v>2</v>
      </c>
      <c r="P57" s="63"/>
      <c r="Q57" s="30"/>
      <c r="R57" s="31"/>
    </row>
    <row r="58" ht="15.75" customHeight="1">
      <c r="B58" s="64"/>
      <c r="C58" s="65"/>
      <c r="D58" s="65"/>
      <c r="E58" s="66"/>
      <c r="F58" s="67"/>
      <c r="G58" s="65"/>
      <c r="H58" s="86"/>
      <c r="I58" s="67"/>
      <c r="J58" s="69"/>
      <c r="K58" s="70"/>
      <c r="L58" s="71"/>
      <c r="M58" s="72"/>
      <c r="N58" s="72"/>
      <c r="O58" s="66"/>
      <c r="P58" s="73"/>
      <c r="Q58" s="30"/>
      <c r="R58" s="31"/>
    </row>
    <row r="59" ht="15.75" customHeight="1">
      <c r="B59" s="64"/>
      <c r="C59" s="65"/>
      <c r="D59" s="65"/>
      <c r="E59" s="66"/>
      <c r="F59" s="67"/>
      <c r="G59" s="65"/>
      <c r="H59" s="86"/>
      <c r="I59" s="67"/>
      <c r="J59" s="69"/>
      <c r="K59" s="70"/>
      <c r="L59" s="71"/>
      <c r="M59" s="72"/>
      <c r="N59" s="72"/>
      <c r="O59" s="66"/>
      <c r="P59" s="73"/>
      <c r="Q59" s="30"/>
      <c r="R59" s="31"/>
    </row>
    <row r="60" ht="15.75" customHeight="1">
      <c r="B60" s="74"/>
      <c r="C60" s="75"/>
      <c r="D60" s="75"/>
      <c r="E60" s="76"/>
      <c r="F60" s="77"/>
      <c r="G60" s="75"/>
      <c r="H60" s="87"/>
      <c r="I60" s="77"/>
      <c r="J60" s="79"/>
      <c r="K60" s="80"/>
      <c r="L60" s="81"/>
      <c r="M60" s="82"/>
      <c r="N60" s="82"/>
      <c r="O60" s="76"/>
      <c r="P60" s="83"/>
      <c r="Q60" s="30"/>
      <c r="R60" s="31"/>
    </row>
    <row r="61" ht="15.75" customHeight="1">
      <c r="B61" s="54">
        <f t="shared" si="2"/>
        <v>14</v>
      </c>
      <c r="C61" s="55" t="s">
        <v>88</v>
      </c>
      <c r="D61" s="55" t="s">
        <v>33</v>
      </c>
      <c r="E61" s="56">
        <v>14</v>
      </c>
      <c r="F61" s="57" t="s">
        <v>34</v>
      </c>
      <c r="G61" s="55" t="s">
        <v>35</v>
      </c>
      <c r="H61" s="58"/>
      <c r="I61" s="57" t="s">
        <v>89</v>
      </c>
      <c r="J61" s="59" t="s">
        <v>37</v>
      </c>
      <c r="K61" s="60" t="s">
        <v>38</v>
      </c>
      <c r="L61" s="61" t="s">
        <v>90</v>
      </c>
      <c r="M61" s="91" t="s">
        <v>91</v>
      </c>
      <c r="N61" s="91" t="s">
        <v>91</v>
      </c>
      <c r="O61" s="56">
        <v>14</v>
      </c>
      <c r="P61" s="63"/>
      <c r="Q61" s="30"/>
      <c r="R61" s="31"/>
    </row>
    <row r="62" ht="15.75" customHeight="1">
      <c r="B62" s="64"/>
      <c r="C62" s="65"/>
      <c r="D62" s="65"/>
      <c r="E62" s="66"/>
      <c r="F62" s="67"/>
      <c r="G62" s="65"/>
      <c r="H62" s="68"/>
      <c r="I62" s="67"/>
      <c r="J62" s="59" t="s">
        <v>41</v>
      </c>
      <c r="K62" s="70" t="s">
        <v>38</v>
      </c>
      <c r="L62" s="71" t="s">
        <v>42</v>
      </c>
      <c r="M62" s="72"/>
      <c r="N62" s="72"/>
      <c r="O62" s="66"/>
      <c r="P62" s="73"/>
      <c r="Q62" s="30"/>
      <c r="R62" s="31"/>
    </row>
    <row r="63" ht="15.75" customHeight="1">
      <c r="B63" s="64"/>
      <c r="C63" s="65"/>
      <c r="D63" s="65"/>
      <c r="E63" s="66"/>
      <c r="F63" s="67"/>
      <c r="G63" s="65"/>
      <c r="H63" s="68"/>
      <c r="I63" s="67"/>
      <c r="J63" s="59" t="s">
        <v>43</v>
      </c>
      <c r="K63" s="70" t="s">
        <v>38</v>
      </c>
      <c r="L63" s="71" t="s">
        <v>44</v>
      </c>
      <c r="M63" s="72"/>
      <c r="N63" s="72"/>
      <c r="O63" s="66"/>
      <c r="P63" s="73"/>
      <c r="Q63" s="30"/>
      <c r="R63" s="31"/>
    </row>
    <row r="64" ht="15.75" customHeight="1">
      <c r="B64" s="74"/>
      <c r="C64" s="75"/>
      <c r="D64" s="75"/>
      <c r="E64" s="76"/>
      <c r="F64" s="77"/>
      <c r="G64" s="75"/>
      <c r="H64" s="78"/>
      <c r="I64" s="77"/>
      <c r="J64" s="79"/>
      <c r="K64" s="80"/>
      <c r="L64" s="81"/>
      <c r="M64" s="82"/>
      <c r="N64" s="82"/>
      <c r="O64" s="76"/>
      <c r="P64" s="83"/>
      <c r="Q64" s="30"/>
      <c r="R64" s="31"/>
    </row>
    <row r="65" ht="15.75" customHeight="1">
      <c r="B65" s="54">
        <f t="shared" si="2"/>
        <v>15</v>
      </c>
      <c r="C65" s="55" t="s">
        <v>92</v>
      </c>
      <c r="D65" s="55" t="s">
        <v>33</v>
      </c>
      <c r="E65" s="56">
        <v>5</v>
      </c>
      <c r="F65" s="57" t="s">
        <v>46</v>
      </c>
      <c r="G65" s="55" t="s">
        <v>35</v>
      </c>
      <c r="H65" s="84" t="s">
        <v>93</v>
      </c>
      <c r="I65" s="57" t="s">
        <v>94</v>
      </c>
      <c r="J65" s="59" t="s">
        <v>37</v>
      </c>
      <c r="K65" s="60" t="s">
        <v>38</v>
      </c>
      <c r="L65" s="61" t="s">
        <v>95</v>
      </c>
      <c r="M65" s="91" t="s">
        <v>96</v>
      </c>
      <c r="N65" s="91" t="s">
        <v>96</v>
      </c>
      <c r="O65" s="56">
        <v>5</v>
      </c>
      <c r="P65" s="63"/>
      <c r="Q65" s="30"/>
      <c r="R65" s="31"/>
    </row>
    <row r="66" ht="15.75" customHeight="1">
      <c r="B66" s="64"/>
      <c r="C66" s="65"/>
      <c r="D66" s="65"/>
      <c r="E66" s="66"/>
      <c r="F66" s="67"/>
      <c r="G66" s="65"/>
      <c r="H66" s="86"/>
      <c r="I66" s="67"/>
      <c r="J66" s="69"/>
      <c r="K66" s="70"/>
      <c r="L66" s="71"/>
      <c r="M66" s="72"/>
      <c r="N66" s="72"/>
      <c r="O66" s="66"/>
      <c r="P66" s="73"/>
      <c r="Q66" s="30"/>
      <c r="R66" s="31"/>
    </row>
    <row r="67" ht="15.75" customHeight="1">
      <c r="B67" s="64"/>
      <c r="C67" s="65"/>
      <c r="D67" s="65"/>
      <c r="E67" s="66"/>
      <c r="F67" s="67"/>
      <c r="G67" s="65"/>
      <c r="H67" s="86"/>
      <c r="I67" s="67"/>
      <c r="J67" s="69"/>
      <c r="K67" s="70"/>
      <c r="L67" s="71"/>
      <c r="M67" s="72"/>
      <c r="N67" s="72"/>
      <c r="O67" s="66"/>
      <c r="P67" s="73"/>
      <c r="Q67" s="30"/>
      <c r="R67" s="31"/>
    </row>
    <row r="68" ht="15.75" customHeight="1">
      <c r="B68" s="74"/>
      <c r="C68" s="75"/>
      <c r="D68" s="75"/>
      <c r="E68" s="76"/>
      <c r="F68" s="77"/>
      <c r="G68" s="75"/>
      <c r="H68" s="87"/>
      <c r="I68" s="77"/>
      <c r="J68" s="79"/>
      <c r="K68" s="80"/>
      <c r="L68" s="81"/>
      <c r="M68" s="82"/>
      <c r="N68" s="82"/>
      <c r="O68" s="76"/>
      <c r="P68" s="83"/>
      <c r="Q68" s="30"/>
      <c r="R68" s="31"/>
    </row>
    <row r="69" ht="15.75" customHeight="1">
      <c r="B69" s="54">
        <f t="shared" si="2"/>
        <v>16</v>
      </c>
      <c r="C69" s="55" t="s">
        <v>97</v>
      </c>
      <c r="D69" s="55" t="s">
        <v>33</v>
      </c>
      <c r="E69" s="56">
        <v>6</v>
      </c>
      <c r="F69" s="57" t="s">
        <v>46</v>
      </c>
      <c r="G69" s="55" t="s">
        <v>35</v>
      </c>
      <c r="H69" s="84" t="s">
        <v>98</v>
      </c>
      <c r="I69" s="57" t="s">
        <v>99</v>
      </c>
      <c r="J69" s="59" t="s">
        <v>37</v>
      </c>
      <c r="K69" s="60" t="s">
        <v>38</v>
      </c>
      <c r="L69" s="61" t="s">
        <v>100</v>
      </c>
      <c r="M69" s="91" t="s">
        <v>96</v>
      </c>
      <c r="N69" s="91" t="s">
        <v>96</v>
      </c>
      <c r="O69" s="56">
        <v>6</v>
      </c>
      <c r="P69" s="63"/>
      <c r="Q69" s="30"/>
      <c r="R69" s="31"/>
    </row>
    <row r="70" ht="15.75" customHeight="1">
      <c r="B70" s="64"/>
      <c r="C70" s="65"/>
      <c r="D70" s="65"/>
      <c r="E70" s="66"/>
      <c r="F70" s="67"/>
      <c r="G70" s="65"/>
      <c r="H70" s="86"/>
      <c r="I70" s="67"/>
      <c r="J70" s="69"/>
      <c r="K70" s="70"/>
      <c r="L70" s="71"/>
      <c r="M70" s="72"/>
      <c r="N70" s="72"/>
      <c r="O70" s="66"/>
      <c r="P70" s="73"/>
      <c r="Q70" s="30"/>
      <c r="R70" s="31"/>
    </row>
    <row r="71" ht="15.75" customHeight="1">
      <c r="B71" s="64"/>
      <c r="C71" s="65"/>
      <c r="D71" s="65"/>
      <c r="E71" s="66"/>
      <c r="F71" s="67"/>
      <c r="G71" s="65"/>
      <c r="H71" s="86"/>
      <c r="I71" s="67"/>
      <c r="J71" s="69"/>
      <c r="K71" s="70"/>
      <c r="L71" s="71"/>
      <c r="M71" s="72"/>
      <c r="N71" s="72"/>
      <c r="O71" s="66"/>
      <c r="P71" s="73"/>
      <c r="Q71" s="30"/>
      <c r="R71" s="31"/>
    </row>
    <row r="72" ht="15.75" customHeight="1">
      <c r="B72" s="74"/>
      <c r="C72" s="75"/>
      <c r="D72" s="75"/>
      <c r="E72" s="76"/>
      <c r="F72" s="77"/>
      <c r="G72" s="75"/>
      <c r="H72" s="87"/>
      <c r="I72" s="77"/>
      <c r="J72" s="79"/>
      <c r="K72" s="80"/>
      <c r="L72" s="81"/>
      <c r="M72" s="82"/>
      <c r="N72" s="82"/>
      <c r="O72" s="76"/>
      <c r="P72" s="83"/>
      <c r="Q72" s="30"/>
      <c r="R72" s="31"/>
    </row>
    <row r="73" ht="15.75" customHeight="1">
      <c r="B73" s="54">
        <f t="shared" si="2"/>
        <v>17</v>
      </c>
      <c r="C73" s="55" t="s">
        <v>101</v>
      </c>
      <c r="D73" s="55" t="s">
        <v>33</v>
      </c>
      <c r="E73" s="56">
        <v>6</v>
      </c>
      <c r="F73" s="57" t="s">
        <v>34</v>
      </c>
      <c r="G73" s="55" t="s">
        <v>35</v>
      </c>
      <c r="H73" s="58"/>
      <c r="I73" s="57" t="s">
        <v>102</v>
      </c>
      <c r="J73" s="59" t="s">
        <v>37</v>
      </c>
      <c r="K73" s="60" t="s">
        <v>38</v>
      </c>
      <c r="L73" s="61" t="s">
        <v>90</v>
      </c>
      <c r="M73" s="91" t="s">
        <v>96</v>
      </c>
      <c r="N73" s="91" t="s">
        <v>96</v>
      </c>
      <c r="O73" s="56">
        <v>6</v>
      </c>
      <c r="P73" s="63"/>
      <c r="Q73" s="30"/>
      <c r="R73" s="31"/>
    </row>
    <row r="74" ht="15.75" customHeight="1">
      <c r="B74" s="64"/>
      <c r="C74" s="65"/>
      <c r="D74" s="65"/>
      <c r="E74" s="66"/>
      <c r="F74" s="67"/>
      <c r="G74" s="65"/>
      <c r="H74" s="68"/>
      <c r="I74" s="67"/>
      <c r="J74" s="59" t="s">
        <v>41</v>
      </c>
      <c r="K74" s="70" t="s">
        <v>38</v>
      </c>
      <c r="L74" s="71" t="s">
        <v>42</v>
      </c>
      <c r="M74" s="72"/>
      <c r="N74" s="72"/>
      <c r="O74" s="66"/>
      <c r="P74" s="73"/>
      <c r="Q74" s="30"/>
      <c r="R74" s="31"/>
    </row>
    <row r="75" ht="15.75" customHeight="1">
      <c r="B75" s="64"/>
      <c r="C75" s="65"/>
      <c r="D75" s="65"/>
      <c r="E75" s="66"/>
      <c r="F75" s="67"/>
      <c r="G75" s="65"/>
      <c r="H75" s="68"/>
      <c r="I75" s="67"/>
      <c r="J75" s="59" t="s">
        <v>43</v>
      </c>
      <c r="K75" s="70" t="s">
        <v>38</v>
      </c>
      <c r="L75" s="71" t="s">
        <v>44</v>
      </c>
      <c r="M75" s="72"/>
      <c r="N75" s="72"/>
      <c r="O75" s="66"/>
      <c r="P75" s="73"/>
      <c r="Q75" s="30"/>
      <c r="R75" s="31"/>
    </row>
    <row r="76" ht="15.75" customHeight="1">
      <c r="B76" s="74"/>
      <c r="C76" s="75"/>
      <c r="D76" s="75"/>
      <c r="E76" s="76"/>
      <c r="F76" s="77"/>
      <c r="G76" s="75"/>
      <c r="H76" s="78"/>
      <c r="I76" s="77"/>
      <c r="J76" s="79" t="s">
        <v>103</v>
      </c>
      <c r="K76" s="80" t="s">
        <v>104</v>
      </c>
      <c r="L76" s="81" t="s">
        <v>105</v>
      </c>
      <c r="M76" s="82"/>
      <c r="N76" s="82"/>
      <c r="O76" s="76"/>
      <c r="P76" s="83"/>
      <c r="Q76" s="30"/>
      <c r="R76" s="31"/>
    </row>
    <row r="77" ht="15.75" customHeight="1">
      <c r="B77" s="54">
        <f t="shared" si="2"/>
        <v>18</v>
      </c>
      <c r="C77" s="55" t="s">
        <v>106</v>
      </c>
      <c r="D77" s="55" t="s">
        <v>33</v>
      </c>
      <c r="E77" s="56">
        <v>12</v>
      </c>
      <c r="F77" s="57" t="s">
        <v>34</v>
      </c>
      <c r="G77" s="55" t="s">
        <v>35</v>
      </c>
      <c r="H77" s="58"/>
      <c r="I77" s="57" t="s">
        <v>107</v>
      </c>
      <c r="J77" s="59" t="s">
        <v>37</v>
      </c>
      <c r="K77" s="60" t="s">
        <v>38</v>
      </c>
      <c r="L77" s="61" t="s">
        <v>108</v>
      </c>
      <c r="M77" s="91" t="s">
        <v>96</v>
      </c>
      <c r="N77" s="91" t="s">
        <v>96</v>
      </c>
      <c r="O77" s="56">
        <v>12</v>
      </c>
      <c r="P77" s="63"/>
      <c r="Q77" s="30"/>
      <c r="R77" s="31"/>
    </row>
    <row r="78" ht="15.75" customHeight="1">
      <c r="B78" s="64"/>
      <c r="C78" s="65"/>
      <c r="D78" s="65"/>
      <c r="E78" s="66"/>
      <c r="F78" s="67"/>
      <c r="G78" s="65"/>
      <c r="H78" s="68"/>
      <c r="I78" s="67"/>
      <c r="J78" s="59" t="s">
        <v>41</v>
      </c>
      <c r="K78" s="70" t="s">
        <v>38</v>
      </c>
      <c r="L78" s="71" t="s">
        <v>42</v>
      </c>
      <c r="M78" s="72"/>
      <c r="N78" s="72"/>
      <c r="O78" s="66"/>
      <c r="P78" s="73"/>
      <c r="Q78" s="30"/>
      <c r="R78" s="31"/>
    </row>
    <row r="79" ht="15.75" customHeight="1">
      <c r="B79" s="64"/>
      <c r="C79" s="65"/>
      <c r="D79" s="65"/>
      <c r="E79" s="66"/>
      <c r="F79" s="67"/>
      <c r="G79" s="65"/>
      <c r="H79" s="68"/>
      <c r="I79" s="67"/>
      <c r="J79" s="59" t="s">
        <v>43</v>
      </c>
      <c r="K79" s="70" t="s">
        <v>38</v>
      </c>
      <c r="L79" s="71" t="s">
        <v>44</v>
      </c>
      <c r="M79" s="72"/>
      <c r="N79" s="72"/>
      <c r="O79" s="66"/>
      <c r="P79" s="73"/>
      <c r="Q79" s="30"/>
      <c r="R79" s="31"/>
    </row>
    <row r="80" ht="15.75" customHeight="1">
      <c r="B80" s="74"/>
      <c r="C80" s="75"/>
      <c r="D80" s="75"/>
      <c r="E80" s="76"/>
      <c r="F80" s="77"/>
      <c r="G80" s="75"/>
      <c r="H80" s="78"/>
      <c r="I80" s="77"/>
      <c r="J80" s="79" t="s">
        <v>103</v>
      </c>
      <c r="K80" s="80" t="s">
        <v>104</v>
      </c>
      <c r="L80" s="81" t="s">
        <v>105</v>
      </c>
      <c r="M80" s="82"/>
      <c r="N80" s="82"/>
      <c r="O80" s="76"/>
      <c r="P80" s="83"/>
      <c r="Q80" s="30"/>
      <c r="R80" s="31"/>
    </row>
    <row r="81" ht="15.75" customHeight="1">
      <c r="B81" s="54">
        <f t="shared" ref="B81:B101" si="4">1+B77</f>
        <v>19</v>
      </c>
      <c r="C81" s="55" t="s">
        <v>109</v>
      </c>
      <c r="D81" s="55" t="s">
        <v>33</v>
      </c>
      <c r="E81" s="56">
        <v>4</v>
      </c>
      <c r="F81" s="57" t="s">
        <v>46</v>
      </c>
      <c r="G81" s="55" t="s">
        <v>35</v>
      </c>
      <c r="H81" s="58"/>
      <c r="I81" s="57" t="s">
        <v>110</v>
      </c>
      <c r="J81" s="59" t="s">
        <v>37</v>
      </c>
      <c r="K81" s="60" t="s">
        <v>38</v>
      </c>
      <c r="L81" s="61" t="s">
        <v>95</v>
      </c>
      <c r="M81" s="91" t="s">
        <v>96</v>
      </c>
      <c r="N81" s="91" t="s">
        <v>96</v>
      </c>
      <c r="O81" s="56">
        <v>4</v>
      </c>
      <c r="P81" s="63"/>
      <c r="Q81" s="30"/>
      <c r="R81" s="31"/>
    </row>
    <row r="82" ht="15.75" customHeight="1">
      <c r="B82" s="64"/>
      <c r="C82" s="65"/>
      <c r="D82" s="65"/>
      <c r="E82" s="66"/>
      <c r="F82" s="67"/>
      <c r="G82" s="65"/>
      <c r="H82" s="68"/>
      <c r="I82" s="67"/>
      <c r="J82" s="69"/>
      <c r="K82" s="70"/>
      <c r="L82" s="71"/>
      <c r="M82" s="72"/>
      <c r="N82" s="72"/>
      <c r="O82" s="66"/>
      <c r="P82" s="73"/>
      <c r="Q82" s="30"/>
      <c r="R82" s="31"/>
    </row>
    <row r="83" ht="15.75" customHeight="1">
      <c r="B83" s="64"/>
      <c r="C83" s="65"/>
      <c r="D83" s="65"/>
      <c r="E83" s="66"/>
      <c r="F83" s="67"/>
      <c r="G83" s="65"/>
      <c r="H83" s="68"/>
      <c r="I83" s="67"/>
      <c r="J83" s="69"/>
      <c r="K83" s="70"/>
      <c r="L83" s="71"/>
      <c r="M83" s="72"/>
      <c r="N83" s="72"/>
      <c r="O83" s="66"/>
      <c r="P83" s="73"/>
      <c r="Q83" s="30"/>
      <c r="R83" s="31"/>
    </row>
    <row r="84" ht="15.75" customHeight="1">
      <c r="B84" s="74"/>
      <c r="C84" s="75"/>
      <c r="D84" s="75"/>
      <c r="E84" s="76"/>
      <c r="F84" s="77"/>
      <c r="G84" s="75"/>
      <c r="H84" s="78"/>
      <c r="I84" s="77"/>
      <c r="J84" s="79"/>
      <c r="K84" s="80"/>
      <c r="L84" s="81"/>
      <c r="M84" s="82"/>
      <c r="N84" s="82"/>
      <c r="O84" s="76"/>
      <c r="P84" s="83"/>
      <c r="Q84" s="30"/>
      <c r="R84" s="31"/>
    </row>
    <row r="85" ht="15.75" customHeight="1">
      <c r="B85" s="54">
        <f t="shared" si="4"/>
        <v>20</v>
      </c>
      <c r="C85" s="55" t="s">
        <v>111</v>
      </c>
      <c r="D85" s="55" t="s">
        <v>33</v>
      </c>
      <c r="E85" s="56">
        <v>4</v>
      </c>
      <c r="F85" s="57" t="s">
        <v>34</v>
      </c>
      <c r="G85" s="55" t="s">
        <v>35</v>
      </c>
      <c r="H85" s="58"/>
      <c r="I85" s="57" t="s">
        <v>112</v>
      </c>
      <c r="J85" s="59" t="s">
        <v>37</v>
      </c>
      <c r="K85" s="60" t="s">
        <v>38</v>
      </c>
      <c r="L85" s="61" t="s">
        <v>95</v>
      </c>
      <c r="M85" s="91" t="s">
        <v>113</v>
      </c>
      <c r="N85" s="91" t="s">
        <v>113</v>
      </c>
      <c r="O85" s="56">
        <v>4</v>
      </c>
      <c r="P85" s="63"/>
      <c r="Q85" s="30"/>
      <c r="R85" s="31"/>
    </row>
    <row r="86" ht="15.75" customHeight="1">
      <c r="B86" s="64"/>
      <c r="C86" s="65"/>
      <c r="D86" s="65"/>
      <c r="E86" s="66"/>
      <c r="F86" s="67"/>
      <c r="G86" s="65"/>
      <c r="H86" s="68"/>
      <c r="I86" s="67"/>
      <c r="J86" s="59" t="s">
        <v>41</v>
      </c>
      <c r="K86" s="70" t="s">
        <v>38</v>
      </c>
      <c r="L86" s="71" t="s">
        <v>42</v>
      </c>
      <c r="M86" s="72"/>
      <c r="N86" s="72"/>
      <c r="O86" s="66"/>
      <c r="P86" s="73"/>
      <c r="Q86" s="30"/>
      <c r="R86" s="31"/>
    </row>
    <row r="87" ht="15.75" customHeight="1">
      <c r="B87" s="64"/>
      <c r="C87" s="65"/>
      <c r="D87" s="65"/>
      <c r="E87" s="66"/>
      <c r="F87" s="67"/>
      <c r="G87" s="65"/>
      <c r="H87" s="68"/>
      <c r="I87" s="67"/>
      <c r="J87" s="59" t="s">
        <v>43</v>
      </c>
      <c r="K87" s="70" t="s">
        <v>38</v>
      </c>
      <c r="L87" s="71" t="s">
        <v>44</v>
      </c>
      <c r="M87" s="72"/>
      <c r="N87" s="72"/>
      <c r="O87" s="66"/>
      <c r="P87" s="73"/>
      <c r="Q87" s="30"/>
      <c r="R87" s="31"/>
    </row>
    <row r="88" ht="15.75" customHeight="1">
      <c r="B88" s="74"/>
      <c r="C88" s="75"/>
      <c r="D88" s="75"/>
      <c r="E88" s="76"/>
      <c r="F88" s="77"/>
      <c r="G88" s="75"/>
      <c r="H88" s="78"/>
      <c r="I88" s="77"/>
      <c r="J88" s="79" t="s">
        <v>103</v>
      </c>
      <c r="K88" s="80" t="s">
        <v>104</v>
      </c>
      <c r="L88" s="81" t="s">
        <v>114</v>
      </c>
      <c r="M88" s="82"/>
      <c r="N88" s="82"/>
      <c r="O88" s="76"/>
      <c r="P88" s="83"/>
      <c r="Q88" s="30"/>
      <c r="R88" s="31"/>
    </row>
    <row r="89" ht="15.75" customHeight="1">
      <c r="B89" s="54">
        <f t="shared" si="4"/>
        <v>21</v>
      </c>
      <c r="C89" s="55" t="s">
        <v>115</v>
      </c>
      <c r="D89" s="55" t="s">
        <v>33</v>
      </c>
      <c r="E89" s="56">
        <v>2</v>
      </c>
      <c r="F89" s="57" t="s">
        <v>46</v>
      </c>
      <c r="G89" s="55" t="s">
        <v>35</v>
      </c>
      <c r="H89" s="84" t="s">
        <v>116</v>
      </c>
      <c r="I89" s="57" t="s">
        <v>117</v>
      </c>
      <c r="J89" s="59" t="s">
        <v>37</v>
      </c>
      <c r="K89" s="60" t="s">
        <v>38</v>
      </c>
      <c r="L89" s="61" t="s">
        <v>118</v>
      </c>
      <c r="M89" s="91" t="s">
        <v>113</v>
      </c>
      <c r="N89" s="91" t="s">
        <v>113</v>
      </c>
      <c r="O89" s="56">
        <v>2</v>
      </c>
      <c r="P89" s="63"/>
      <c r="Q89" s="30"/>
      <c r="R89" s="31"/>
    </row>
    <row r="90" ht="15.75" customHeight="1">
      <c r="B90" s="64"/>
      <c r="C90" s="65"/>
      <c r="D90" s="65"/>
      <c r="E90" s="66"/>
      <c r="F90" s="67"/>
      <c r="G90" s="65"/>
      <c r="H90" s="86"/>
      <c r="I90" s="67"/>
      <c r="J90" s="69"/>
      <c r="K90" s="70"/>
      <c r="L90" s="71"/>
      <c r="M90" s="72"/>
      <c r="N90" s="72"/>
      <c r="O90" s="66"/>
      <c r="P90" s="73"/>
      <c r="Q90" s="30"/>
      <c r="R90" s="31"/>
    </row>
    <row r="91" ht="15.75" customHeight="1">
      <c r="B91" s="64"/>
      <c r="C91" s="65"/>
      <c r="D91" s="65"/>
      <c r="E91" s="66"/>
      <c r="F91" s="67"/>
      <c r="G91" s="65"/>
      <c r="H91" s="86"/>
      <c r="I91" s="67"/>
      <c r="J91" s="69"/>
      <c r="K91" s="70"/>
      <c r="L91" s="71"/>
      <c r="M91" s="72"/>
      <c r="N91" s="72"/>
      <c r="O91" s="66"/>
      <c r="P91" s="73"/>
      <c r="Q91" s="30"/>
      <c r="R91" s="31"/>
    </row>
    <row r="92" ht="15.75" customHeight="1">
      <c r="B92" s="74"/>
      <c r="C92" s="75"/>
      <c r="D92" s="75"/>
      <c r="E92" s="76"/>
      <c r="F92" s="77"/>
      <c r="G92" s="75"/>
      <c r="H92" s="87"/>
      <c r="I92" s="77"/>
      <c r="J92" s="79"/>
      <c r="K92" s="80"/>
      <c r="L92" s="81"/>
      <c r="M92" s="82"/>
      <c r="N92" s="82"/>
      <c r="O92" s="76"/>
      <c r="P92" s="83"/>
      <c r="Q92" s="30"/>
      <c r="R92" s="31"/>
    </row>
    <row r="93" ht="15.75" customHeight="1">
      <c r="B93" s="54">
        <f t="shared" si="4"/>
        <v>22</v>
      </c>
      <c r="C93" s="55" t="s">
        <v>119</v>
      </c>
      <c r="D93" s="55" t="s">
        <v>33</v>
      </c>
      <c r="E93" s="56">
        <v>5</v>
      </c>
      <c r="F93" s="57" t="s">
        <v>46</v>
      </c>
      <c r="G93" s="55" t="s">
        <v>35</v>
      </c>
      <c r="H93" s="84" t="s">
        <v>120</v>
      </c>
      <c r="I93" s="57" t="s">
        <v>61</v>
      </c>
      <c r="J93" s="59" t="s">
        <v>37</v>
      </c>
      <c r="K93" s="60" t="s">
        <v>38</v>
      </c>
      <c r="L93" s="61" t="s">
        <v>62</v>
      </c>
      <c r="M93" s="91" t="s">
        <v>113</v>
      </c>
      <c r="N93" s="91" t="s">
        <v>113</v>
      </c>
      <c r="O93" s="56">
        <v>5</v>
      </c>
      <c r="P93" s="63"/>
      <c r="Q93" s="30"/>
      <c r="R93" s="31"/>
    </row>
    <row r="94" ht="15.75" customHeight="1">
      <c r="B94" s="64"/>
      <c r="C94" s="65"/>
      <c r="D94" s="65"/>
      <c r="E94" s="66"/>
      <c r="F94" s="67"/>
      <c r="G94" s="65"/>
      <c r="H94" s="86"/>
      <c r="I94" s="67"/>
      <c r="J94" s="69"/>
      <c r="K94" s="70"/>
      <c r="L94" s="71"/>
      <c r="M94" s="72"/>
      <c r="N94" s="72"/>
      <c r="O94" s="66"/>
      <c r="P94" s="73"/>
      <c r="Q94" s="30"/>
      <c r="R94" s="31"/>
    </row>
    <row r="95" ht="15.75" customHeight="1">
      <c r="B95" s="64"/>
      <c r="C95" s="65"/>
      <c r="D95" s="65"/>
      <c r="E95" s="66"/>
      <c r="F95" s="67"/>
      <c r="G95" s="65"/>
      <c r="H95" s="86"/>
      <c r="I95" s="67"/>
      <c r="J95" s="69"/>
      <c r="K95" s="70"/>
      <c r="L95" s="71"/>
      <c r="M95" s="72"/>
      <c r="N95" s="72"/>
      <c r="O95" s="66"/>
      <c r="P95" s="73"/>
      <c r="Q95" s="30"/>
      <c r="R95" s="31"/>
    </row>
    <row r="96" ht="15.75" customHeight="1">
      <c r="B96" s="74"/>
      <c r="C96" s="75"/>
      <c r="D96" s="75"/>
      <c r="E96" s="76"/>
      <c r="F96" s="77"/>
      <c r="G96" s="75"/>
      <c r="H96" s="87"/>
      <c r="I96" s="77"/>
      <c r="J96" s="79"/>
      <c r="K96" s="80"/>
      <c r="L96" s="81"/>
      <c r="M96" s="82"/>
      <c r="N96" s="82"/>
      <c r="O96" s="76"/>
      <c r="P96" s="83"/>
      <c r="Q96" s="30"/>
      <c r="R96" s="31"/>
    </row>
    <row r="97" ht="15.75" customHeight="1">
      <c r="B97" s="54">
        <f t="shared" si="4"/>
        <v>23</v>
      </c>
      <c r="C97" s="55" t="s">
        <v>121</v>
      </c>
      <c r="D97" s="55" t="s">
        <v>33</v>
      </c>
      <c r="E97" s="56">
        <v>5</v>
      </c>
      <c r="F97" s="57" t="s">
        <v>46</v>
      </c>
      <c r="G97" s="55" t="s">
        <v>35</v>
      </c>
      <c r="H97" s="84" t="s">
        <v>122</v>
      </c>
      <c r="I97" s="57" t="s">
        <v>123</v>
      </c>
      <c r="J97" s="59" t="s">
        <v>37</v>
      </c>
      <c r="K97" s="60" t="s">
        <v>38</v>
      </c>
      <c r="L97" s="61" t="s">
        <v>90</v>
      </c>
      <c r="M97" s="91" t="s">
        <v>124</v>
      </c>
      <c r="N97" s="91" t="s">
        <v>124</v>
      </c>
      <c r="O97" s="56">
        <v>5</v>
      </c>
      <c r="P97" s="63"/>
      <c r="Q97" s="30"/>
      <c r="R97" s="31"/>
    </row>
    <row r="98" ht="15.75" customHeight="1">
      <c r="B98" s="64"/>
      <c r="C98" s="65"/>
      <c r="D98" s="65"/>
      <c r="E98" s="66"/>
      <c r="F98" s="67"/>
      <c r="G98" s="65"/>
      <c r="H98" s="86"/>
      <c r="I98" s="67"/>
      <c r="J98" s="69"/>
      <c r="K98" s="70"/>
      <c r="L98" s="71"/>
      <c r="M98" s="72"/>
      <c r="N98" s="72"/>
      <c r="O98" s="66"/>
      <c r="P98" s="73"/>
      <c r="Q98" s="30"/>
      <c r="R98" s="31"/>
    </row>
    <row r="99" ht="15.75" customHeight="1">
      <c r="B99" s="64"/>
      <c r="C99" s="65"/>
      <c r="D99" s="65"/>
      <c r="E99" s="66"/>
      <c r="F99" s="67"/>
      <c r="G99" s="65"/>
      <c r="H99" s="86"/>
      <c r="I99" s="67"/>
      <c r="J99" s="69"/>
      <c r="K99" s="70"/>
      <c r="L99" s="71"/>
      <c r="M99" s="72"/>
      <c r="N99" s="72"/>
      <c r="O99" s="66"/>
      <c r="P99" s="73"/>
      <c r="Q99" s="30"/>
      <c r="R99" s="31"/>
    </row>
    <row r="100" ht="15.75" customHeight="1">
      <c r="B100" s="74"/>
      <c r="C100" s="75"/>
      <c r="D100" s="75"/>
      <c r="E100" s="76"/>
      <c r="F100" s="77"/>
      <c r="G100" s="75"/>
      <c r="H100" s="87"/>
      <c r="I100" s="77"/>
      <c r="J100" s="79"/>
      <c r="K100" s="80"/>
      <c r="L100" s="81"/>
      <c r="M100" s="82"/>
      <c r="N100" s="82"/>
      <c r="O100" s="76"/>
      <c r="P100" s="83"/>
      <c r="Q100" s="30"/>
      <c r="R100" s="31"/>
    </row>
    <row r="101" ht="15.75" customHeight="1">
      <c r="B101" s="54">
        <f t="shared" si="4"/>
        <v>24</v>
      </c>
      <c r="C101" s="55" t="s">
        <v>125</v>
      </c>
      <c r="D101" s="55" t="s">
        <v>33</v>
      </c>
      <c r="E101" s="56">
        <v>10</v>
      </c>
      <c r="F101" s="57" t="s">
        <v>46</v>
      </c>
      <c r="G101" s="55" t="s">
        <v>35</v>
      </c>
      <c r="H101" s="84" t="s">
        <v>126</v>
      </c>
      <c r="I101" s="57" t="s">
        <v>127</v>
      </c>
      <c r="J101" s="59" t="s">
        <v>37</v>
      </c>
      <c r="K101" s="60" t="s">
        <v>38</v>
      </c>
      <c r="L101" s="61" t="s">
        <v>95</v>
      </c>
      <c r="M101" s="91" t="s">
        <v>124</v>
      </c>
      <c r="N101" s="91" t="s">
        <v>124</v>
      </c>
      <c r="O101" s="56">
        <v>10</v>
      </c>
      <c r="P101" s="63"/>
      <c r="Q101" s="30"/>
      <c r="R101" s="31"/>
    </row>
    <row r="102" ht="15.75" customHeight="1">
      <c r="B102" s="64"/>
      <c r="C102" s="65"/>
      <c r="D102" s="65"/>
      <c r="E102" s="66"/>
      <c r="F102" s="67"/>
      <c r="G102" s="65"/>
      <c r="H102" s="86"/>
      <c r="I102" s="67"/>
      <c r="J102" s="69"/>
      <c r="K102" s="70"/>
      <c r="L102" s="71"/>
      <c r="M102" s="72"/>
      <c r="N102" s="95"/>
      <c r="O102" s="66"/>
      <c r="P102" s="73"/>
      <c r="Q102" s="30"/>
      <c r="R102" s="31"/>
    </row>
    <row r="103" ht="15.75" customHeight="1">
      <c r="B103" s="64"/>
      <c r="C103" s="65"/>
      <c r="D103" s="65"/>
      <c r="E103" s="66"/>
      <c r="F103" s="67"/>
      <c r="G103" s="65"/>
      <c r="H103" s="86"/>
      <c r="I103" s="67"/>
      <c r="J103" s="69"/>
      <c r="K103" s="70"/>
      <c r="L103" s="71"/>
      <c r="M103" s="72"/>
      <c r="N103" s="95"/>
      <c r="O103" s="66"/>
      <c r="P103" s="73"/>
      <c r="Q103" s="30"/>
      <c r="R103" s="31"/>
    </row>
    <row r="104" ht="15.75" customHeight="1">
      <c r="B104" s="74"/>
      <c r="C104" s="75"/>
      <c r="D104" s="75"/>
      <c r="E104" s="76"/>
      <c r="F104" s="77"/>
      <c r="G104" s="75"/>
      <c r="H104" s="87"/>
      <c r="I104" s="77"/>
      <c r="J104" s="79"/>
      <c r="K104" s="80"/>
      <c r="L104" s="81"/>
      <c r="M104" s="82"/>
      <c r="N104" s="96"/>
      <c r="O104" s="76"/>
      <c r="P104" s="83"/>
      <c r="Q104" s="30"/>
      <c r="R104" s="31"/>
    </row>
    <row r="105" s="97" customFormat="1" ht="28.149999999999999" customHeight="1">
      <c r="B105" s="98" t="s">
        <v>128</v>
      </c>
      <c r="C105" s="99"/>
      <c r="D105" s="100"/>
      <c r="E105" s="101">
        <f>SUM(E9:E104)</f>
        <v>133</v>
      </c>
      <c r="F105" s="102"/>
      <c r="G105" s="99"/>
      <c r="H105" s="99"/>
      <c r="I105" s="99"/>
      <c r="J105" s="99"/>
      <c r="K105" s="99"/>
      <c r="L105" s="99"/>
      <c r="M105" s="99"/>
      <c r="N105" s="100"/>
      <c r="O105" s="101">
        <f>SUM(O9:O104)</f>
        <v>133</v>
      </c>
      <c r="P105" s="103"/>
      <c r="R105" s="53"/>
    </row>
    <row r="106">
      <c r="R106" s="104"/>
    </row>
    <row r="107">
      <c r="R107" s="104"/>
    </row>
    <row r="108">
      <c r="R108" s="104"/>
    </row>
  </sheetData>
  <mergeCells count="237">
    <mergeCell ref="B1:C4"/>
    <mergeCell ref="D3:N3"/>
    <mergeCell ref="B7:B8"/>
    <mergeCell ref="C7:C8"/>
    <mergeCell ref="D7:D8"/>
    <mergeCell ref="E7:E8"/>
    <mergeCell ref="F7:F8"/>
    <mergeCell ref="G7:G8"/>
    <mergeCell ref="H7:H8"/>
    <mergeCell ref="I7:I8"/>
    <mergeCell ref="J7:L7"/>
    <mergeCell ref="M7:M8"/>
    <mergeCell ref="N7:N8"/>
    <mergeCell ref="O7:O8"/>
    <mergeCell ref="P7:P8"/>
    <mergeCell ref="B9:B12"/>
    <mergeCell ref="C9:C12"/>
    <mergeCell ref="D9:D12"/>
    <mergeCell ref="E9:E12"/>
    <mergeCell ref="F9:F12"/>
    <mergeCell ref="G9:G12"/>
    <mergeCell ref="H9:H12"/>
    <mergeCell ref="I9:I12"/>
    <mergeCell ref="O9:O12"/>
    <mergeCell ref="R9:R12"/>
    <mergeCell ref="B13:B16"/>
    <mergeCell ref="C13:C16"/>
    <mergeCell ref="D13:D16"/>
    <mergeCell ref="E13:E16"/>
    <mergeCell ref="F13:F16"/>
    <mergeCell ref="G13:G16"/>
    <mergeCell ref="H13:H16"/>
    <mergeCell ref="I13:I16"/>
    <mergeCell ref="O13:O16"/>
    <mergeCell ref="R13:R16"/>
    <mergeCell ref="B17:B20"/>
    <mergeCell ref="C17:C20"/>
    <mergeCell ref="D17:D20"/>
    <mergeCell ref="E17:E20"/>
    <mergeCell ref="F17:F20"/>
    <mergeCell ref="G17:G20"/>
    <mergeCell ref="H17:H20"/>
    <mergeCell ref="I17:I20"/>
    <mergeCell ref="O17:O20"/>
    <mergeCell ref="R17:R20"/>
    <mergeCell ref="B21:B24"/>
    <mergeCell ref="C21:C24"/>
    <mergeCell ref="D21:D24"/>
    <mergeCell ref="E21:E24"/>
    <mergeCell ref="F21:F24"/>
    <mergeCell ref="G21:G24"/>
    <mergeCell ref="H21:H24"/>
    <mergeCell ref="I21:I24"/>
    <mergeCell ref="O21:O24"/>
    <mergeCell ref="R21:R24"/>
    <mergeCell ref="B25:B28"/>
    <mergeCell ref="C25:C28"/>
    <mergeCell ref="D25:D28"/>
    <mergeCell ref="E25:E28"/>
    <mergeCell ref="F25:F28"/>
    <mergeCell ref="G25:G28"/>
    <mergeCell ref="H25:H28"/>
    <mergeCell ref="I25:I28"/>
    <mergeCell ref="O25:O28"/>
    <mergeCell ref="B29:B32"/>
    <mergeCell ref="C29:C32"/>
    <mergeCell ref="D29:D32"/>
    <mergeCell ref="E29:E32"/>
    <mergeCell ref="F29:F32"/>
    <mergeCell ref="G29:G32"/>
    <mergeCell ref="H29:H32"/>
    <mergeCell ref="I29:I32"/>
    <mergeCell ref="O29:O32"/>
    <mergeCell ref="B33:B36"/>
    <mergeCell ref="C33:C36"/>
    <mergeCell ref="D33:D36"/>
    <mergeCell ref="E33:E36"/>
    <mergeCell ref="F33:F36"/>
    <mergeCell ref="G33:G36"/>
    <mergeCell ref="H33:H36"/>
    <mergeCell ref="I33:I36"/>
    <mergeCell ref="O33:O36"/>
    <mergeCell ref="B37:B40"/>
    <mergeCell ref="C37:C40"/>
    <mergeCell ref="D37:D40"/>
    <mergeCell ref="E37:E40"/>
    <mergeCell ref="F37:F40"/>
    <mergeCell ref="G37:G40"/>
    <mergeCell ref="H37:H40"/>
    <mergeCell ref="I37:I40"/>
    <mergeCell ref="O37:O40"/>
    <mergeCell ref="B41:B44"/>
    <mergeCell ref="C41:C44"/>
    <mergeCell ref="D41:D44"/>
    <mergeCell ref="E41:E44"/>
    <mergeCell ref="F41:F44"/>
    <mergeCell ref="G41:G44"/>
    <mergeCell ref="H41:H44"/>
    <mergeCell ref="I41:I44"/>
    <mergeCell ref="O41:O44"/>
    <mergeCell ref="B45:B48"/>
    <mergeCell ref="C45:C48"/>
    <mergeCell ref="D45:D48"/>
    <mergeCell ref="E45:E48"/>
    <mergeCell ref="F45:F48"/>
    <mergeCell ref="G45:G48"/>
    <mergeCell ref="H45:H48"/>
    <mergeCell ref="I45:I48"/>
    <mergeCell ref="O45:O48"/>
    <mergeCell ref="B49:B52"/>
    <mergeCell ref="C49:C52"/>
    <mergeCell ref="D49:D52"/>
    <mergeCell ref="E49:E52"/>
    <mergeCell ref="F49:F52"/>
    <mergeCell ref="G49:G52"/>
    <mergeCell ref="H49:H52"/>
    <mergeCell ref="I49:I52"/>
    <mergeCell ref="O49:O52"/>
    <mergeCell ref="B53:B56"/>
    <mergeCell ref="C53:C56"/>
    <mergeCell ref="D53:D56"/>
    <mergeCell ref="E53:E56"/>
    <mergeCell ref="F53:F56"/>
    <mergeCell ref="G53:G56"/>
    <mergeCell ref="H53:H56"/>
    <mergeCell ref="I53:I56"/>
    <mergeCell ref="O53:O56"/>
    <mergeCell ref="B57:B60"/>
    <mergeCell ref="C57:C60"/>
    <mergeCell ref="D57:D60"/>
    <mergeCell ref="E57:E60"/>
    <mergeCell ref="F57:F60"/>
    <mergeCell ref="G57:G60"/>
    <mergeCell ref="H57:H60"/>
    <mergeCell ref="I57:I60"/>
    <mergeCell ref="O57:O60"/>
    <mergeCell ref="B61:B64"/>
    <mergeCell ref="C61:C64"/>
    <mergeCell ref="D61:D64"/>
    <mergeCell ref="E61:E64"/>
    <mergeCell ref="F61:F64"/>
    <mergeCell ref="G61:G64"/>
    <mergeCell ref="H61:H64"/>
    <mergeCell ref="I61:I64"/>
    <mergeCell ref="O61:O64"/>
    <mergeCell ref="B65:B68"/>
    <mergeCell ref="C65:C68"/>
    <mergeCell ref="D65:D68"/>
    <mergeCell ref="E65:E68"/>
    <mergeCell ref="F65:F68"/>
    <mergeCell ref="G65:G68"/>
    <mergeCell ref="H65:H68"/>
    <mergeCell ref="I65:I68"/>
    <mergeCell ref="O65:O68"/>
    <mergeCell ref="B69:B72"/>
    <mergeCell ref="C69:C72"/>
    <mergeCell ref="D69:D72"/>
    <mergeCell ref="E69:E72"/>
    <mergeCell ref="F69:F72"/>
    <mergeCell ref="G69:G72"/>
    <mergeCell ref="H69:H72"/>
    <mergeCell ref="I69:I72"/>
    <mergeCell ref="O69:O72"/>
    <mergeCell ref="B73:B76"/>
    <mergeCell ref="C73:C76"/>
    <mergeCell ref="D73:D76"/>
    <mergeCell ref="E73:E76"/>
    <mergeCell ref="F73:F76"/>
    <mergeCell ref="G73:G76"/>
    <mergeCell ref="H73:H76"/>
    <mergeCell ref="I73:I76"/>
    <mergeCell ref="O73:O76"/>
    <mergeCell ref="B77:B80"/>
    <mergeCell ref="C77:C80"/>
    <mergeCell ref="D77:D80"/>
    <mergeCell ref="E77:E80"/>
    <mergeCell ref="F77:F80"/>
    <mergeCell ref="G77:G80"/>
    <mergeCell ref="H77:H80"/>
    <mergeCell ref="I77:I80"/>
    <mergeCell ref="O77:O80"/>
    <mergeCell ref="B81:B84"/>
    <mergeCell ref="C81:C84"/>
    <mergeCell ref="D81:D84"/>
    <mergeCell ref="E81:E84"/>
    <mergeCell ref="F81:F84"/>
    <mergeCell ref="G81:G84"/>
    <mergeCell ref="H81:H84"/>
    <mergeCell ref="I81:I84"/>
    <mergeCell ref="O81:O84"/>
    <mergeCell ref="B85:B88"/>
    <mergeCell ref="C85:C88"/>
    <mergeCell ref="D85:D88"/>
    <mergeCell ref="E85:E88"/>
    <mergeCell ref="F85:F88"/>
    <mergeCell ref="G85:G88"/>
    <mergeCell ref="H85:H88"/>
    <mergeCell ref="I85:I88"/>
    <mergeCell ref="O85:O88"/>
    <mergeCell ref="B89:B92"/>
    <mergeCell ref="C89:C92"/>
    <mergeCell ref="D89:D92"/>
    <mergeCell ref="E89:E92"/>
    <mergeCell ref="F89:F92"/>
    <mergeCell ref="G89:G92"/>
    <mergeCell ref="H89:H92"/>
    <mergeCell ref="I89:I92"/>
    <mergeCell ref="O89:O92"/>
    <mergeCell ref="B93:B96"/>
    <mergeCell ref="C93:C96"/>
    <mergeCell ref="D93:D96"/>
    <mergeCell ref="E93:E96"/>
    <mergeCell ref="F93:F96"/>
    <mergeCell ref="G93:G96"/>
    <mergeCell ref="H93:H96"/>
    <mergeCell ref="I93:I96"/>
    <mergeCell ref="O93:O96"/>
    <mergeCell ref="B97:B100"/>
    <mergeCell ref="C97:C100"/>
    <mergeCell ref="D97:D100"/>
    <mergeCell ref="E97:E100"/>
    <mergeCell ref="F97:F100"/>
    <mergeCell ref="G97:G100"/>
    <mergeCell ref="H97:H100"/>
    <mergeCell ref="I97:I100"/>
    <mergeCell ref="O97:O100"/>
    <mergeCell ref="B101:B104"/>
    <mergeCell ref="C101:C104"/>
    <mergeCell ref="D101:D104"/>
    <mergeCell ref="E101:E104"/>
    <mergeCell ref="F101:F104"/>
    <mergeCell ref="G101:G104"/>
    <mergeCell ref="H101:H104"/>
    <mergeCell ref="I101:I104"/>
    <mergeCell ref="O101:O104"/>
    <mergeCell ref="B105:D105"/>
    <mergeCell ref="F105:N105"/>
  </mergeCells>
  <dataValidations count="4" disablePrompts="0">
    <dataValidation sqref="K5" type="list" allowBlank="1" errorStyle="stop" imeMode="noControl" operator="between" showDropDown="0" showErrorMessage="1" showInputMessage="1">
      <formula1>справочники!$B$4:$B$34</formula1>
    </dataValidation>
    <dataValidation sqref="G9:G104" type="list" allowBlank="1" errorStyle="stop" imeMode="noControl" operator="between" showDropDown="0" showErrorMessage="1" showInputMessage="1">
      <formula1>справочники!$F$4:$F$7</formula1>
    </dataValidation>
    <dataValidation sqref="F9:F104" type="list" allowBlank="1" errorStyle="stop" imeMode="noControl" operator="between" showDropDown="0" showErrorMessage="1" showInputMessage="1">
      <formula1>справочники!$E$4:$E$5</formula1>
    </dataValidation>
    <dataValidation sqref="K9:K104" type="list" allowBlank="1" errorStyle="stop" imeMode="noControl" operator="between" showDropDown="0" showErrorMessage="1" showInputMessage="1">
      <formula1>справочники!$D$4:$D$7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2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5" id="{00A600A3-00A9-4199-99D6-00B1000500A8}">
            <xm:f>F9="да"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G9:G12 G73:G80 G85:G88</xm:sqref>
        </x14:conditionalFormatting>
        <x14:conditionalFormatting xmlns:xm="http://schemas.microsoft.com/office/excel/2006/main">
          <x14:cfRule type="expression" priority="103" id="{0091000B-00AD-48D2-86A3-004E003F007E}">
            <xm:f>F9="да"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H9:H12 H17:H20 H73:H88</xm:sqref>
        </x14:conditionalFormatting>
        <x14:conditionalFormatting xmlns:xm="http://schemas.microsoft.com/office/excel/2006/main">
          <x14:cfRule type="expression" priority="93" id="{0019008A-003B-4073-BC52-002A008A00D0}">
            <xm:f>F13="да"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H13:H16</xm:sqref>
        </x14:conditionalFormatting>
        <x14:conditionalFormatting xmlns:xm="http://schemas.microsoft.com/office/excel/2006/main">
          <x14:cfRule type="expression" priority="87" id="{00C60075-0061-44A3-A702-0068005B00A1}">
            <xm:f>F33="да"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H33:H36</xm:sqref>
        </x14:conditionalFormatting>
        <x14:conditionalFormatting xmlns:xm="http://schemas.microsoft.com/office/excel/2006/main">
          <x14:cfRule type="expression" priority="86" id="{00530060-00C2-49AC-8AC7-002B007C00D9}">
            <xm:f>F37="да"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G37:G40</xm:sqref>
        </x14:conditionalFormatting>
        <x14:conditionalFormatting xmlns:xm="http://schemas.microsoft.com/office/excel/2006/main">
          <x14:cfRule type="expression" priority="85" id="{003000A8-0016-467A-9026-001C008A00C3}">
            <xm:f>F37="да"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H37:H40</xm:sqref>
        </x14:conditionalFormatting>
        <x14:conditionalFormatting xmlns:xm="http://schemas.microsoft.com/office/excel/2006/main">
          <x14:cfRule type="expression" priority="84" id="{000300E9-00A8-4F1F-A09A-00E700760090}">
            <xm:f>F41="да"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G41:G44</xm:sqref>
        </x14:conditionalFormatting>
        <x14:conditionalFormatting xmlns:xm="http://schemas.microsoft.com/office/excel/2006/main">
          <x14:cfRule type="expression" priority="83" id="{00220088-00D8-4F52-9310-00BE000400D2}">
            <xm:f>F41="да"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H41:H44</xm:sqref>
        </x14:conditionalFormatting>
        <x14:conditionalFormatting xmlns:xm="http://schemas.microsoft.com/office/excel/2006/main">
          <x14:cfRule type="expression" priority="40" id="{001A002B-0097-44EB-A869-00D4004F0001}">
            <xm:f>F61="да"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G61:G64</xm:sqref>
        </x14:conditionalFormatting>
        <x14:conditionalFormatting xmlns:xm="http://schemas.microsoft.com/office/excel/2006/main">
          <x14:cfRule type="expression" priority="39" id="{002C003B-00ED-4A69-97FD-00E3004200FA}">
            <xm:f>F61="да"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H61:H64</xm:sqref>
        </x14:conditionalFormatting>
        <x14:conditionalFormatting xmlns:xm="http://schemas.microsoft.com/office/excel/2006/main">
          <x14:cfRule type="expression" priority="38" id="{00CA0069-0076-416C-AC17-00A80020007A}">
            <xm:f>F64="да"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G64</xm:sqref>
        </x14:conditionalFormatting>
        <x14:conditionalFormatting xmlns:xm="http://schemas.microsoft.com/office/excel/2006/main">
          <x14:cfRule type="expression" priority="37" id="{001E0026-00E0-4D3B-AE74-006100FE00A7}">
            <xm:f>F64="да"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H64</xm:sqref>
        </x14:conditionalFormatting>
        <x14:conditionalFormatting xmlns:xm="http://schemas.microsoft.com/office/excel/2006/main">
          <x14:cfRule type="expression" priority="34" id="{0084002A-006F-4D3E-A4C5-005600440088}">
            <xm:f>F76="да"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G76 G80</xm:sqref>
        </x14:conditionalFormatting>
        <x14:conditionalFormatting xmlns:xm="http://schemas.microsoft.com/office/excel/2006/main">
          <x14:cfRule type="expression" priority="33" id="{000B00EE-007A-4785-9D31-004D002F0089}">
            <xm:f>F76="да"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H76 H80 H84</xm:sqref>
        </x14:conditionalFormatting>
        <x14:conditionalFormatting xmlns:xm="http://schemas.microsoft.com/office/excel/2006/main">
          <x14:cfRule type="expression" priority="30" id="{00F80031-00EB-4340-8AD1-0014005200F8}">
            <xm:f>F88="да"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G88</xm:sqref>
        </x14:conditionalFormatting>
        <x14:conditionalFormatting xmlns:xm="http://schemas.microsoft.com/office/excel/2006/main">
          <x14:cfRule type="expression" priority="29" id="{00430077-00C3-4345-B237-00FB0010008A}">
            <xm:f>F88="да"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H88</xm:sqref>
        </x14:conditionalFormatting>
        <x14:conditionalFormatting xmlns:xm="http://schemas.microsoft.com/office/excel/2006/main">
          <x14:cfRule type="expression" priority="24" id="{00180085-0094-408E-A5E0-0056002400D7}">
            <xm:f>F13="да"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G13:G16</xm:sqref>
        </x14:conditionalFormatting>
        <x14:conditionalFormatting xmlns:xm="http://schemas.microsoft.com/office/excel/2006/main">
          <x14:cfRule type="expression" priority="23" id="{005700E7-0004-44B8-92C7-0000001900D9}">
            <xm:f>F17="да"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G17:G36</xm:sqref>
        </x14:conditionalFormatting>
        <x14:conditionalFormatting xmlns:xm="http://schemas.microsoft.com/office/excel/2006/main">
          <x14:cfRule type="expression" priority="22" id="{0014006A-0051-4485-9CD1-00D300D20071}">
            <xm:f>F45="да"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G45:G60</xm:sqref>
        </x14:conditionalFormatting>
        <x14:conditionalFormatting xmlns:xm="http://schemas.microsoft.com/office/excel/2006/main">
          <x14:cfRule type="expression" priority="21" id="{001800A2-00C7-4A5A-8B62-0031000400E2}">
            <xm:f>F65="да"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G65:G68</xm:sqref>
        </x14:conditionalFormatting>
        <x14:conditionalFormatting xmlns:xm="http://schemas.microsoft.com/office/excel/2006/main">
          <x14:cfRule type="expression" priority="20" id="{005E0065-004C-40C1-85C7-007F00B60054}">
            <xm:f>F69="да"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G69:G72</xm:sqref>
        </x14:conditionalFormatting>
        <x14:conditionalFormatting xmlns:xm="http://schemas.microsoft.com/office/excel/2006/main">
          <x14:cfRule type="expression" priority="19" id="{0097004E-00D5-4CE8-9FC8-00A400C80052}">
            <xm:f>F81="да"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G81:G84</xm:sqref>
        </x14:conditionalFormatting>
        <x14:conditionalFormatting xmlns:xm="http://schemas.microsoft.com/office/excel/2006/main">
          <x14:cfRule type="expression" priority="18" id="{00A7003B-00EE-4921-B620-008E0069004D}">
            <xm:f>F89="да"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G89:G92</xm:sqref>
        </x14:conditionalFormatting>
        <x14:conditionalFormatting xmlns:xm="http://schemas.microsoft.com/office/excel/2006/main">
          <x14:cfRule type="expression" priority="17" id="{002600D0-0036-4F61-9AFB-00AD00A00017}">
            <xm:f>F93="да"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G93:G96</xm:sqref>
        </x14:conditionalFormatting>
        <x14:conditionalFormatting xmlns:xm="http://schemas.microsoft.com/office/excel/2006/main">
          <x14:cfRule type="expression" priority="16" id="{00DF00F2-00E0-43C1-927D-007600C40068}">
            <xm:f>F97="да"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G97:G100</xm:sqref>
        </x14:conditionalFormatting>
        <x14:conditionalFormatting xmlns:xm="http://schemas.microsoft.com/office/excel/2006/main">
          <x14:cfRule type="expression" priority="15" id="{0054004C-0033-4EFF-9F3D-00E20004005C}">
            <xm:f>F101="да"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G101:G104</xm:sqref>
        </x14:conditionalFormatting>
        <x14:conditionalFormatting xmlns:xm="http://schemas.microsoft.com/office/excel/2006/main">
          <x14:cfRule type="expression" priority="14" id="{003800CD-000B-48FE-9EC1-00ED00DF00F3}">
            <xm:f>F21="да"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H21:H24</xm:sqref>
        </x14:conditionalFormatting>
        <x14:conditionalFormatting xmlns:xm="http://schemas.microsoft.com/office/excel/2006/main">
          <x14:cfRule type="expression" priority="12" id="{00F30028-0056-4341-B60D-001700AD0091}">
            <xm:f>F25="да"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H25:H28</xm:sqref>
        </x14:conditionalFormatting>
        <x14:conditionalFormatting xmlns:xm="http://schemas.microsoft.com/office/excel/2006/main">
          <x14:cfRule type="expression" priority="11" id="{00220053-0098-4374-8E0E-00E60014007B}">
            <xm:f>F29="да"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H29:H32</xm:sqref>
        </x14:conditionalFormatting>
        <x14:conditionalFormatting xmlns:xm="http://schemas.microsoft.com/office/excel/2006/main">
          <x14:cfRule type="expression" priority="10" id="{00150009-0067-4DE4-A02C-006200940060}">
            <xm:f>F45="да"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H45:H48</xm:sqref>
        </x14:conditionalFormatting>
        <x14:conditionalFormatting xmlns:xm="http://schemas.microsoft.com/office/excel/2006/main">
          <x14:cfRule type="expression" priority="9" id="{004F0048-00EF-4002-92C1-009700FC00CD}">
            <xm:f>F49="да"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H49:H52</xm:sqref>
        </x14:conditionalFormatting>
        <x14:conditionalFormatting xmlns:xm="http://schemas.microsoft.com/office/excel/2006/main">
          <x14:cfRule type="expression" priority="8" id="{000900D3-0070-4AE4-A59D-001600F200B7}">
            <xm:f>F53="да"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H53:H56</xm:sqref>
        </x14:conditionalFormatting>
        <x14:conditionalFormatting xmlns:xm="http://schemas.microsoft.com/office/excel/2006/main">
          <x14:cfRule type="expression" priority="7" id="{00B000B1-00BB-4DC4-AE7F-0075007000F6}">
            <xm:f>F57="да"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H57:H60</xm:sqref>
        </x14:conditionalFormatting>
        <x14:conditionalFormatting xmlns:xm="http://schemas.microsoft.com/office/excel/2006/main">
          <x14:cfRule type="expression" priority="6" id="{006200AC-00B9-407F-A5A0-00CB004100C4}">
            <xm:f>F65="да"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H65:H68</xm:sqref>
        </x14:conditionalFormatting>
        <x14:conditionalFormatting xmlns:xm="http://schemas.microsoft.com/office/excel/2006/main">
          <x14:cfRule type="expression" priority="5" id="{007500D3-00E4-4E17-8227-003500880042}">
            <xm:f>F69="да"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H69:H72</xm:sqref>
        </x14:conditionalFormatting>
        <x14:conditionalFormatting xmlns:xm="http://schemas.microsoft.com/office/excel/2006/main">
          <x14:cfRule type="expression" priority="4" id="{00F000F8-00CB-4F31-A6B5-0053003900F3}">
            <xm:f>F89="да"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H89:H92</xm:sqref>
        </x14:conditionalFormatting>
        <x14:conditionalFormatting xmlns:xm="http://schemas.microsoft.com/office/excel/2006/main">
          <x14:cfRule type="expression" priority="3" id="{000F0033-0093-4498-9DDB-00CB009E003F}">
            <xm:f>F93="да"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H93:H96</xm:sqref>
        </x14:conditionalFormatting>
        <x14:conditionalFormatting xmlns:xm="http://schemas.microsoft.com/office/excel/2006/main">
          <x14:cfRule type="expression" priority="2" id="{00C3005D-0070-41B8-A69E-00C500D300F2}">
            <xm:f>F97="да"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H97:H100</xm:sqref>
        </x14:conditionalFormatting>
        <x14:conditionalFormatting xmlns:xm="http://schemas.microsoft.com/office/excel/2006/main">
          <x14:cfRule type="expression" priority="1" id="{00300096-0030-4724-90F9-006E004A00BA}">
            <xm:f>F101="да"</xm:f>
            <x14:dxf>
              <fill>
                <patternFill patternType="solid">
                  <fgColor theme="2"/>
                  <bgColor theme="2"/>
                </patternFill>
              </fill>
            </x14:dxf>
          </x14:cfRule>
          <xm:sqref>H101:H104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E00C0-00B1-4D10-AA5B-0076004800AC}" type="custom" allowBlank="1" error="Не требуется пояснений, если возможна поставка эквивалентной продукции" errorStyle="stop" imeMode="noControl" operator="between" showDropDown="0" showErrorMessage="1" showInputMessage="1">
          <x14:formula1>
            <xm:f>F9="нет"</xm:f>
          </x14:formula1>
          <xm:sqref>H9:H104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7" activeCellId="0" sqref="E17"/>
    </sheetView>
  </sheetViews>
  <sheetFormatPr defaultRowHeight="14.25"/>
  <cols>
    <col customWidth="1" min="2" max="2" width="61"/>
    <col customWidth="1" min="4" max="4" width="33.28515625"/>
    <col customWidth="1" min="5" max="5" width="46.85546875"/>
  </cols>
  <sheetData>
    <row r="1">
      <c r="B1" s="105">
        <v>1</v>
      </c>
      <c r="C1" s="105"/>
      <c r="D1" s="105">
        <v>2</v>
      </c>
      <c r="E1" s="105">
        <v>3</v>
      </c>
      <c r="F1" s="105">
        <v>4</v>
      </c>
      <c r="G1" s="105"/>
      <c r="H1" s="105"/>
      <c r="I1" s="105"/>
      <c r="J1" s="105"/>
      <c r="K1" s="105"/>
      <c r="L1" s="105"/>
    </row>
    <row r="3">
      <c r="B3" s="106" t="s">
        <v>129</v>
      </c>
      <c r="D3" s="106" t="s">
        <v>130</v>
      </c>
      <c r="E3" s="106" t="s">
        <v>131</v>
      </c>
      <c r="F3" s="106" t="s">
        <v>21</v>
      </c>
    </row>
    <row r="4">
      <c r="B4" t="s">
        <v>132</v>
      </c>
      <c r="D4" t="s">
        <v>38</v>
      </c>
      <c r="E4" t="s">
        <v>34</v>
      </c>
      <c r="F4" t="s">
        <v>133</v>
      </c>
    </row>
    <row r="5">
      <c r="B5" t="s">
        <v>134</v>
      </c>
      <c r="D5" t="s">
        <v>135</v>
      </c>
      <c r="E5" t="s">
        <v>46</v>
      </c>
      <c r="F5" t="s">
        <v>35</v>
      </c>
    </row>
    <row r="6">
      <c r="B6" t="s">
        <v>136</v>
      </c>
      <c r="D6" t="s">
        <v>104</v>
      </c>
      <c r="F6" t="s">
        <v>137</v>
      </c>
    </row>
    <row r="7">
      <c r="B7" t="s">
        <v>138</v>
      </c>
      <c r="D7" t="s">
        <v>139</v>
      </c>
      <c r="F7" t="s">
        <v>140</v>
      </c>
    </row>
    <row r="8">
      <c r="B8" t="s">
        <v>141</v>
      </c>
    </row>
    <row r="9">
      <c r="B9" t="s">
        <v>142</v>
      </c>
    </row>
    <row r="10">
      <c r="B10" t="s">
        <v>143</v>
      </c>
    </row>
    <row r="11">
      <c r="B11" t="s">
        <v>144</v>
      </c>
    </row>
    <row r="12">
      <c r="B12" t="s">
        <v>145</v>
      </c>
    </row>
    <row r="13">
      <c r="B13" t="s">
        <v>146</v>
      </c>
    </row>
    <row r="14">
      <c r="B14" t="s">
        <v>147</v>
      </c>
    </row>
    <row r="15">
      <c r="B15" t="s">
        <v>148</v>
      </c>
    </row>
    <row r="16">
      <c r="B16" t="s">
        <v>149</v>
      </c>
    </row>
    <row r="17">
      <c r="B17" t="s">
        <v>150</v>
      </c>
    </row>
    <row r="18">
      <c r="B18" t="s">
        <v>151</v>
      </c>
    </row>
    <row r="19">
      <c r="B19" t="s">
        <v>152</v>
      </c>
    </row>
    <row r="20">
      <c r="B20" t="s">
        <v>153</v>
      </c>
    </row>
    <row r="21">
      <c r="B21" t="s">
        <v>154</v>
      </c>
    </row>
    <row r="22">
      <c r="B22" t="s">
        <v>155</v>
      </c>
    </row>
    <row r="23">
      <c r="B23" t="s">
        <v>156</v>
      </c>
    </row>
    <row r="24">
      <c r="B24" t="s">
        <v>157</v>
      </c>
    </row>
    <row r="25">
      <c r="B25" t="s">
        <v>158</v>
      </c>
    </row>
    <row r="26">
      <c r="B26" t="s">
        <v>159</v>
      </c>
    </row>
    <row r="27">
      <c r="B27" t="s">
        <v>160</v>
      </c>
    </row>
    <row r="28">
      <c r="B28" t="s">
        <v>161</v>
      </c>
    </row>
    <row r="29">
      <c r="B29" t="s">
        <v>162</v>
      </c>
    </row>
    <row r="30">
      <c r="B30" t="s">
        <v>163</v>
      </c>
    </row>
    <row r="31">
      <c r="B31" t="s">
        <v>164</v>
      </c>
    </row>
    <row r="32">
      <c r="B32" t="s">
        <v>165</v>
      </c>
    </row>
    <row r="33">
      <c r="B33" t="s">
        <v>166</v>
      </c>
    </row>
  </sheetData>
  <sortState ref="B5:B33">
    <sortCondition ref="B33"/>
  </sortState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ALROSA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Неустроева Анастасия Леонидовна</dc:creator>
  <cp:revision>1</cp:revision>
  <dcterms:created xsi:type="dcterms:W3CDTF">2021-12-29T10:24:57Z</dcterms:created>
  <dcterms:modified xsi:type="dcterms:W3CDTF">2024-07-01T09:11:52Z</dcterms:modified>
</cp:coreProperties>
</file>